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 activeTab="4"/>
  </bookViews>
  <sheets>
    <sheet name="Page 13" sheetId="1" r:id="rId1"/>
    <sheet name="Page 15" sheetId="4" r:id="rId2"/>
    <sheet name="Sheet2" sheetId="2" r:id="rId3"/>
    <sheet name="Sheet3" sheetId="3" r:id="rId4"/>
    <sheet name="Sheet1" sheetId="5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E6" i="1"/>
  <c r="F6" s="1"/>
  <c r="E7"/>
  <c r="G7" s="1"/>
  <c r="E8"/>
  <c r="F8" s="1"/>
  <c r="E9"/>
  <c r="G9" s="1"/>
  <c r="E10"/>
  <c r="F10" s="1"/>
  <c r="E11"/>
  <c r="G11" s="1"/>
  <c r="F12"/>
  <c r="E13"/>
  <c r="E14"/>
  <c r="F14" s="1"/>
  <c r="E15"/>
  <c r="G15" s="1"/>
  <c r="E16"/>
  <c r="F16" s="1"/>
  <c r="G17"/>
  <c r="E18"/>
  <c r="F18" s="1"/>
  <c r="E19"/>
  <c r="G19" s="1"/>
  <c r="E20"/>
  <c r="F20" s="1"/>
  <c r="E21"/>
  <c r="G21" s="1"/>
  <c r="E22"/>
  <c r="F22" s="1"/>
  <c r="E23"/>
  <c r="G23" s="1"/>
  <c r="E24"/>
  <c r="F24" s="1"/>
  <c r="E25"/>
  <c r="G25" s="1"/>
  <c r="E26"/>
  <c r="F26" s="1"/>
  <c r="E27"/>
  <c r="G27" s="1"/>
  <c r="E28"/>
  <c r="F28" s="1"/>
  <c r="E29"/>
  <c r="G29" s="1"/>
  <c r="E30"/>
  <c r="F30" s="1"/>
  <c r="E31"/>
  <c r="G31" s="1"/>
  <c r="E32"/>
  <c r="F32" s="1"/>
  <c r="E33"/>
  <c r="G33" s="1"/>
  <c r="E34"/>
  <c r="F34" s="1"/>
  <c r="E35"/>
  <c r="G35" s="1"/>
  <c r="E36"/>
  <c r="F36" s="1"/>
  <c r="E37"/>
  <c r="G37" s="1"/>
  <c r="E38"/>
  <c r="F38" s="1"/>
  <c r="E39"/>
  <c r="G39" s="1"/>
  <c r="F40"/>
  <c r="E41"/>
  <c r="E42"/>
  <c r="F42" s="1"/>
  <c r="E43"/>
  <c r="E44"/>
  <c r="F44" s="1"/>
  <c r="G45"/>
  <c r="E46"/>
  <c r="F46" s="1"/>
  <c r="E47"/>
  <c r="G47" s="1"/>
  <c r="E48"/>
  <c r="F48" s="1"/>
  <c r="E49"/>
  <c r="G49" s="1"/>
  <c r="E50"/>
  <c r="F50" s="1"/>
  <c r="E51"/>
  <c r="G51" s="1"/>
  <c r="E52"/>
  <c r="F52" s="1"/>
  <c r="G53"/>
  <c r="E55"/>
  <c r="G55" s="1"/>
  <c r="F56"/>
  <c r="E57"/>
  <c r="G57" s="1"/>
  <c r="E58"/>
  <c r="F58" s="1"/>
  <c r="E59"/>
  <c r="G59" s="1"/>
  <c r="E60"/>
  <c r="F60" s="1"/>
  <c r="E61"/>
  <c r="G61" s="1"/>
  <c r="E5"/>
  <c r="F5" s="1"/>
  <c r="F61" l="1"/>
  <c r="F57"/>
  <c r="F55"/>
  <c r="F53"/>
  <c r="F51"/>
  <c r="F49"/>
  <c r="F47"/>
  <c r="F45"/>
  <c r="F43"/>
  <c r="F41"/>
  <c r="F39"/>
  <c r="F37"/>
  <c r="F35"/>
  <c r="F33"/>
  <c r="F31"/>
  <c r="F29"/>
  <c r="F25"/>
  <c r="F23"/>
  <c r="F21"/>
  <c r="F19"/>
  <c r="F17"/>
  <c r="F15"/>
  <c r="F13"/>
  <c r="F11"/>
  <c r="F9"/>
  <c r="F7"/>
  <c r="G5"/>
  <c r="G60"/>
  <c r="G58"/>
  <c r="G56"/>
  <c r="G52"/>
  <c r="G50"/>
  <c r="G48"/>
  <c r="G44"/>
  <c r="G40"/>
  <c r="G38"/>
  <c r="G36"/>
  <c r="G34"/>
  <c r="G32"/>
  <c r="G30"/>
  <c r="G28"/>
  <c r="G26"/>
  <c r="G24"/>
  <c r="G22"/>
  <c r="G20"/>
  <c r="G18"/>
  <c r="G16"/>
  <c r="G14"/>
  <c r="G12"/>
  <c r="G10"/>
  <c r="G8"/>
  <c r="G6"/>
</calcChain>
</file>

<file path=xl/sharedStrings.xml><?xml version="1.0" encoding="utf-8"?>
<sst xmlns="http://schemas.openxmlformats.org/spreadsheetml/2006/main" count="553" uniqueCount="272">
  <si>
    <t>Description</t>
  </si>
  <si>
    <t>Screw, 4 x 16</t>
  </si>
  <si>
    <t>00.0016.0</t>
  </si>
  <si>
    <t>Strain Relief</t>
  </si>
  <si>
    <t>20.0024.5</t>
  </si>
  <si>
    <t>Block,Terminal</t>
  </si>
  <si>
    <t>00.0052.0</t>
  </si>
  <si>
    <t>Clamp</t>
  </si>
  <si>
    <t>00.0002.7</t>
  </si>
  <si>
    <t>Screw, 4 x 10</t>
  </si>
  <si>
    <t>Release, Handle</t>
  </si>
  <si>
    <t>Pin</t>
  </si>
  <si>
    <t>12.0073.0</t>
  </si>
  <si>
    <t>Decal, LED English</t>
  </si>
  <si>
    <t>12.0073.1</t>
  </si>
  <si>
    <t>Decal. LED German</t>
  </si>
  <si>
    <t>Screw, RH</t>
  </si>
  <si>
    <t>Screw, LH</t>
  </si>
  <si>
    <t>12.0083.0</t>
  </si>
  <si>
    <t>Cover, LED</t>
  </si>
  <si>
    <t>Housing, Brush Upp.</t>
  </si>
  <si>
    <t>Washer, Lock</t>
  </si>
  <si>
    <t>12.0096.0</t>
  </si>
  <si>
    <t>Latch</t>
  </si>
  <si>
    <t>12.0098.0</t>
  </si>
  <si>
    <t>Ring. Plastic LH</t>
  </si>
  <si>
    <t>16.0099.0</t>
  </si>
  <si>
    <t>Micro Switch. Closed</t>
  </si>
  <si>
    <t>12.0099.0</t>
  </si>
  <si>
    <t>Ring. Plastic RH</t>
  </si>
  <si>
    <t>13.0101.0</t>
  </si>
  <si>
    <t>Gasket</t>
  </si>
  <si>
    <t>Swivel, Intake</t>
  </si>
  <si>
    <t>Screw</t>
  </si>
  <si>
    <t>14.0104.0</t>
  </si>
  <si>
    <t>Clips</t>
  </si>
  <si>
    <t>13.0105.0</t>
  </si>
  <si>
    <t>Plate, Guide</t>
  </si>
  <si>
    <t>17.0106.0</t>
  </si>
  <si>
    <t>Pulley, Brush</t>
  </si>
  <si>
    <t>17.0107.0</t>
  </si>
  <si>
    <t>Support, Roller RH</t>
  </si>
  <si>
    <t>Bearing, Brush</t>
  </si>
  <si>
    <t>Cover, Brush Access</t>
  </si>
  <si>
    <t>Brush Strip</t>
  </si>
  <si>
    <t>Roller Assembly</t>
  </si>
  <si>
    <t>Ref.</t>
  </si>
  <si>
    <t>Part No.</t>
  </si>
  <si>
    <t>17.0122.0</t>
  </si>
  <si>
    <t>Support. Roller LH</t>
  </si>
  <si>
    <t>16.0123.0</t>
  </si>
  <si>
    <t>Pulley, Motor</t>
  </si>
  <si>
    <t>16.0124.0</t>
  </si>
  <si>
    <t>Belt</t>
  </si>
  <si>
    <t>16.0125.0</t>
  </si>
  <si>
    <t>Ring. Rubber</t>
  </si>
  <si>
    <t>16.0126.0</t>
  </si>
  <si>
    <t>Foam, Brush Motor</t>
  </si>
  <si>
    <r>
      <t>14.0104</t>
    </r>
    <r>
      <rPr>
        <sz val="8"/>
        <color rgb="FF000000"/>
        <rFont val="Times New Roman"/>
        <family val="1"/>
      </rPr>
      <t>.0</t>
    </r>
  </si>
  <si>
    <t>Clamp, Brush Motor</t>
  </si>
  <si>
    <t>16.0128.0</t>
  </si>
  <si>
    <t>Motor, Brush I I OV.</t>
  </si>
  <si>
    <t>Motor, Brush 220-240V.</t>
  </si>
  <si>
    <t>16.0130.3</t>
  </si>
  <si>
    <t>Control. Brush Elec.</t>
  </si>
  <si>
    <t>16.0130.4</t>
  </si>
  <si>
    <t>Control, Brush elec.</t>
  </si>
  <si>
    <t>16.0130.5</t>
  </si>
  <si>
    <t>16.0133.7</t>
  </si>
  <si>
    <t>Plug. with Cord 3 Pole</t>
  </si>
  <si>
    <t>16.0133.9</t>
  </si>
  <si>
    <t>Plug, with Cord 2 Pole</t>
  </si>
  <si>
    <t>14.0136.0</t>
  </si>
  <si>
    <t>Wheel, Rear</t>
  </si>
  <si>
    <t>14.0137.0</t>
  </si>
  <si>
    <t>Shaft.Wheel</t>
  </si>
  <si>
    <t>Caster, Front</t>
  </si>
  <si>
    <t>14.0139.0</t>
  </si>
  <si>
    <t>Spring</t>
  </si>
  <si>
    <t>Knob</t>
  </si>
  <si>
    <t>00.0002.5</t>
  </si>
  <si>
    <t>Screw. 5 x 40</t>
  </si>
  <si>
    <t>14.0143.x</t>
  </si>
  <si>
    <t>Housing. Brush Low.</t>
  </si>
  <si>
    <t>12.0144.x</t>
  </si>
  <si>
    <t>Bumper</t>
  </si>
  <si>
    <t>14.0145.0</t>
  </si>
  <si>
    <t>Protector, Brush</t>
  </si>
  <si>
    <t>11.0105.0</t>
  </si>
  <si>
    <t>00.0002.6</t>
  </si>
  <si>
    <t>Screw, 3 x 16</t>
  </si>
  <si>
    <t>16.0166.0</t>
  </si>
  <si>
    <t>Thermal Overload</t>
  </si>
  <si>
    <t>11.0753.0</t>
  </si>
  <si>
    <t>Bracket, Swivel</t>
  </si>
  <si>
    <t>14.1401.0</t>
  </si>
  <si>
    <t>Front castor shaft</t>
  </si>
  <si>
    <t>14.0146.0</t>
  </si>
  <si>
    <t>Brush Protector wire</t>
  </si>
  <si>
    <t>I</t>
  </si>
  <si>
    <t>11.0070.0</t>
  </si>
  <si>
    <t>11.0078.0</t>
  </si>
  <si>
    <t>11.0079.0</t>
  </si>
  <si>
    <t>11.0103,0</t>
  </si>
  <si>
    <t>104</t>
  </si>
  <si>
    <t>105</t>
  </si>
  <si>
    <t>12.0116.0</t>
  </si>
  <si>
    <t>17.0117.0</t>
  </si>
  <si>
    <t>00.0002.3</t>
  </si>
  <si>
    <t>12.0089.x</t>
  </si>
  <si>
    <t xml:space="preserve">PARTS LIST LOWER UNIT </t>
  </si>
  <si>
    <t>16.0128.1</t>
  </si>
  <si>
    <t>14.0138.0</t>
  </si>
  <si>
    <t>14.0141.0</t>
  </si>
  <si>
    <t>PARTS LIST LOWER UNIT DM1400</t>
  </si>
  <si>
    <t>E82095</t>
  </si>
  <si>
    <t>DM1400/1800  screw</t>
  </si>
  <si>
    <t>0000160</t>
  </si>
  <si>
    <t>2000245</t>
  </si>
  <si>
    <t>E82101</t>
  </si>
  <si>
    <t>Cable Restrain</t>
  </si>
  <si>
    <t>E82097</t>
  </si>
  <si>
    <t>E82162</t>
  </si>
  <si>
    <t>DM1400/1800  shaft pedal</t>
  </si>
  <si>
    <t>1200730</t>
  </si>
  <si>
    <t>1200731</t>
  </si>
  <si>
    <t>E82163</t>
  </si>
  <si>
    <t>DM1400/1800  screw short left side</t>
  </si>
  <si>
    <t>1100790</t>
  </si>
  <si>
    <t>E82169</t>
  </si>
  <si>
    <t>DM1400/1800  LED cover</t>
  </si>
  <si>
    <t>120089x</t>
  </si>
  <si>
    <t>0000900</t>
  </si>
  <si>
    <t>E82172</t>
  </si>
  <si>
    <t>DM1400/1800   latch break</t>
  </si>
  <si>
    <t>E82173</t>
  </si>
  <si>
    <t>DM1400/1800   bearing bushing long</t>
  </si>
  <si>
    <t>E82199</t>
  </si>
  <si>
    <t>DM1400/1800  switch</t>
  </si>
  <si>
    <t>E82174</t>
  </si>
  <si>
    <t>DM1400/1800   bearing bushing short</t>
  </si>
  <si>
    <t>1301010</t>
  </si>
  <si>
    <t>1101020</t>
  </si>
  <si>
    <t>E82164</t>
  </si>
  <si>
    <t>DM1400/1800  knob</t>
  </si>
  <si>
    <t>E82179</t>
  </si>
  <si>
    <t>DM1400/1800  front caster shaft fixing plate</t>
  </si>
  <si>
    <t>1301050</t>
  </si>
  <si>
    <t>E82202</t>
  </si>
  <si>
    <t>DM1400/1800   brush driver</t>
  </si>
  <si>
    <t>E82203</t>
  </si>
  <si>
    <t>DM1400/1800   roller support</t>
  </si>
  <si>
    <t>1701088</t>
  </si>
  <si>
    <t>E82175</t>
  </si>
  <si>
    <t>DM1400/1800  brush strip cover</t>
  </si>
  <si>
    <t>E82211</t>
  </si>
  <si>
    <t>DM1400 brush strip</t>
  </si>
  <si>
    <t>1711110</t>
  </si>
  <si>
    <t>E82213</t>
  </si>
  <si>
    <t>DM1400/1800  roller support</t>
  </si>
  <si>
    <t>E85889</t>
  </si>
  <si>
    <t>Cogged Drive</t>
  </si>
  <si>
    <t>E86077</t>
  </si>
  <si>
    <t>Drive Belt 130XL 5/16"   New Style</t>
  </si>
  <si>
    <t>1601250</t>
  </si>
  <si>
    <t>1601260</t>
  </si>
  <si>
    <t>1601280</t>
  </si>
  <si>
    <t>1601281</t>
  </si>
  <si>
    <t>1601303</t>
  </si>
  <si>
    <t>1601304</t>
  </si>
  <si>
    <t>E82201</t>
  </si>
  <si>
    <t>DM1400/1800   circuit board</t>
  </si>
  <si>
    <t>1601337</t>
  </si>
  <si>
    <t>1601339</t>
  </si>
  <si>
    <t>E82183</t>
  </si>
  <si>
    <t>DM1400/1800  rear wheel</t>
  </si>
  <si>
    <t>1401370</t>
  </si>
  <si>
    <t>1401380</t>
  </si>
  <si>
    <t>E82187</t>
  </si>
  <si>
    <t>DM1400/1800  spring</t>
  </si>
  <si>
    <t>E82245</t>
  </si>
  <si>
    <t>Front Caster Adjustment Knob</t>
  </si>
  <si>
    <t>E82096</t>
  </si>
  <si>
    <t>140143x</t>
  </si>
  <si>
    <t>120144x</t>
  </si>
  <si>
    <t>E82188</t>
  </si>
  <si>
    <t>DM1400   brush protector</t>
  </si>
  <si>
    <t>1101050</t>
  </si>
  <si>
    <t>E88508</t>
  </si>
  <si>
    <t>Screw, M3 x 16 Zinc</t>
  </si>
  <si>
    <t>1601660</t>
  </si>
  <si>
    <t>1107530</t>
  </si>
  <si>
    <t>E82195</t>
  </si>
  <si>
    <t>DM 1400 Front Castor Shaft</t>
  </si>
  <si>
    <t>E82191</t>
  </si>
  <si>
    <t>DM1400/1800   brush protector</t>
  </si>
  <si>
    <t>ITEM</t>
  </si>
  <si>
    <t>SKU</t>
  </si>
  <si>
    <t>Strain Relief N/A</t>
  </si>
  <si>
    <r>
      <t>11.0</t>
    </r>
    <r>
      <rPr>
        <u/>
        <sz val="8"/>
        <color rgb="FF000000"/>
        <rFont val="Times New Roman"/>
        <family val="1"/>
      </rPr>
      <t>069.8</t>
    </r>
  </si>
  <si>
    <t>Decal. LED German N/A</t>
  </si>
  <si>
    <t>P1200883</t>
  </si>
  <si>
    <t>00.0097.1</t>
  </si>
  <si>
    <t>13.0102.1</t>
  </si>
  <si>
    <t>E82243</t>
  </si>
  <si>
    <t>17.0111.0</t>
  </si>
  <si>
    <t>16.0128.5</t>
  </si>
  <si>
    <t>s1601285</t>
  </si>
  <si>
    <t>Motor, Brush 220-240V  N/A</t>
  </si>
  <si>
    <t>Control, Brush elec. 220V  N/A</t>
  </si>
  <si>
    <t>Plug, with Cord 2 Pole N/A</t>
  </si>
  <si>
    <t>14.0137.3</t>
  </si>
  <si>
    <t>14.0138.2</t>
  </si>
  <si>
    <t>K1P14015032</t>
  </si>
  <si>
    <t>E82177</t>
  </si>
  <si>
    <t>DM1400 Bumper</t>
  </si>
  <si>
    <t>E82167</t>
  </si>
  <si>
    <t>E82161</t>
  </si>
  <si>
    <t>DM1400/1800  locking pedal</t>
  </si>
  <si>
    <t>E82168</t>
  </si>
  <si>
    <t>DM1400/1800  decal</t>
  </si>
  <si>
    <t>E82233</t>
  </si>
  <si>
    <t>DM1400 brush cover</t>
  </si>
  <si>
    <t>E82106</t>
  </si>
  <si>
    <t>DM1400/1800  washer</t>
  </si>
  <si>
    <t>E82178</t>
  </si>
  <si>
    <t>DM1400/1800  swivel neck</t>
  </si>
  <si>
    <t>E82247</t>
  </si>
  <si>
    <t>E85880</t>
  </si>
  <si>
    <t>Brush motor 110v</t>
  </si>
  <si>
    <t>E82227</t>
  </si>
  <si>
    <t>E82185</t>
  </si>
  <si>
    <t>E82186</t>
  </si>
  <si>
    <t>E82236</t>
  </si>
  <si>
    <t>E82166</t>
  </si>
  <si>
    <t>knob</t>
  </si>
  <si>
    <t>Shaft fixing plate</t>
  </si>
  <si>
    <t>Bearing bushing long</t>
  </si>
  <si>
    <t>Bearing bushing short</t>
  </si>
  <si>
    <t>Sscrew short left side</t>
  </si>
  <si>
    <t>Brush strip cover</t>
  </si>
  <si>
    <t>Roller brush complete</t>
  </si>
  <si>
    <t>Roller support</t>
  </si>
  <si>
    <t xml:space="preserve">Drive Belt </t>
  </si>
  <si>
    <t>Motor, 220-240V  N/A</t>
  </si>
  <si>
    <t>Control, 220V  N/A</t>
  </si>
  <si>
    <t>Circuit board</t>
  </si>
  <si>
    <t>Pigtail cord</t>
  </si>
  <si>
    <t>Plug, 2 Pole N/A</t>
  </si>
  <si>
    <t>Rear wheel</t>
  </si>
  <si>
    <t>Rear caster shaft</t>
  </si>
  <si>
    <t>Front wheel</t>
  </si>
  <si>
    <t>Adjustment Knob</t>
  </si>
  <si>
    <t>Brush protector</t>
  </si>
  <si>
    <t>Front Castor Shaft</t>
  </si>
  <si>
    <t>Brush housing  bottom</t>
  </si>
  <si>
    <t>E82189</t>
  </si>
  <si>
    <t>E82176</t>
  </si>
  <si>
    <t>DM1800 Bumper</t>
  </si>
  <si>
    <t>E82210</t>
  </si>
  <si>
    <t>DM1800 brush strip</t>
  </si>
  <si>
    <t>E82248</t>
  </si>
  <si>
    <t>Brush Housing, Lower</t>
  </si>
  <si>
    <t xml:space="preserve">E88086 </t>
  </si>
  <si>
    <t xml:space="preserve">Shaft DM1800 </t>
  </si>
  <si>
    <t>E82197</t>
  </si>
  <si>
    <t xml:space="preserve">Front Caster Shaft </t>
  </si>
  <si>
    <t>PARTS LIST LOWER UNIT DM1800</t>
  </si>
  <si>
    <t>E82234</t>
  </si>
  <si>
    <t>Brush housing upper</t>
  </si>
  <si>
    <t>Brush Protector</t>
  </si>
  <si>
    <t>Screw short left side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</si>
</sst>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8"/>
      <color rgb="FF000000"/>
      <name val="Times New Roman Italic"/>
    </font>
    <font>
      <sz val="9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1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0" fontId="1" fillId="0" borderId="0" xfId="0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 applyAlignment="1"/>
    <xf numFmtId="1" fontId="4" fillId="0" borderId="0" xfId="0" applyNumberFormat="1" applyFont="1"/>
    <xf numFmtId="49" fontId="0" fillId="0" borderId="0" xfId="0" applyNumberFormat="1"/>
    <xf numFmtId="0" fontId="1" fillId="0" borderId="0" xfId="0" applyNumberFormat="1" applyFont="1" applyAlignment="1"/>
    <xf numFmtId="0" fontId="6" fillId="0" borderId="0" xfId="0" applyFont="1"/>
    <xf numFmtId="0" fontId="0" fillId="0" borderId="0" xfId="0" applyNumberFormat="1"/>
    <xf numFmtId="0" fontId="5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4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5"/>
    </xf>
    <xf numFmtId="0" fontId="0" fillId="0" borderId="1" xfId="0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1"/>
  <sheetViews>
    <sheetView topLeftCell="A19" workbookViewId="0">
      <selection activeCell="F53" sqref="F53:G53"/>
    </sheetView>
  </sheetViews>
  <sheetFormatPr defaultRowHeight="15"/>
  <cols>
    <col min="1" max="1" width="5.5703125" customWidth="1"/>
    <col min="2" max="2" width="8" style="12" bestFit="1" customWidth="1"/>
    <col min="3" max="3" width="15" bestFit="1" customWidth="1"/>
    <col min="4" max="4" width="20.140625" style="12" customWidth="1"/>
    <col min="5" max="5" width="11.28515625" customWidth="1"/>
    <col min="6" max="6" width="15" bestFit="1" customWidth="1"/>
    <col min="7" max="7" width="48.28515625" customWidth="1"/>
    <col min="8" max="8" width="16.7109375" bestFit="1" customWidth="1"/>
    <col min="9" max="9" width="4" bestFit="1" customWidth="1"/>
  </cols>
  <sheetData>
    <row r="2" spans="1:9">
      <c r="C2" s="7" t="s">
        <v>114</v>
      </c>
    </row>
    <row r="4" spans="1:9">
      <c r="C4" s="2" t="s">
        <v>0</v>
      </c>
      <c r="D4" s="2"/>
      <c r="F4" s="2"/>
      <c r="G4" s="1"/>
      <c r="I4" s="2"/>
    </row>
    <row r="5" spans="1:9">
      <c r="A5" s="3">
        <v>2</v>
      </c>
      <c r="B5" s="1" t="s">
        <v>108</v>
      </c>
      <c r="C5" s="1" t="s">
        <v>1</v>
      </c>
      <c r="E5" t="str">
        <f>CONCATENATE(LEFT(B5,2),(MID(B5,4,4)),(RIGHT(B5)))</f>
        <v>0000023</v>
      </c>
      <c r="F5" t="str">
        <f>IF(ISNA(VLOOKUP(TRIM(E5),[1]!Table_Query_from_BetcoViews[[#All],[AlternateID]:[MainSKU]],4,FALSE))=TRUE,(E5),(LEFT(VLOOKUP(TRIM(E5),[1]!Table_Query_from_BetcoViews[[#All],[AlternateID]:[MainSKU]],4,FALSE),6)))</f>
        <v>E82095</v>
      </c>
      <c r="G5" s="14" t="str">
        <f>IFERROR(VLOOKUP(TRIM(E5),[1]!Table_Query_from_BetcoViews[[AlternateID]:[ItemDescr2]],5,FALSE),C5)</f>
        <v>DM1400/1800  screw</v>
      </c>
      <c r="H5" s="1"/>
      <c r="I5" s="3"/>
    </row>
    <row r="6" spans="1:9">
      <c r="A6" s="3">
        <v>16</v>
      </c>
      <c r="B6" s="1" t="s">
        <v>2</v>
      </c>
      <c r="C6" s="1" t="s">
        <v>3</v>
      </c>
      <c r="D6" s="1"/>
      <c r="E6" t="str">
        <f t="shared" ref="E6:E61" si="0">CONCATENATE(LEFT(B6,2),(MID(B6,4,4)),(RIGHT(B6)))</f>
        <v>0000160</v>
      </c>
      <c r="F6" t="str">
        <f>IF(ISNA(VLOOKUP(TRIM(E6),[1]!Table_Query_from_BetcoViews[[#All],[AlternateID]:[MainSKU]],4,FALSE))=TRUE,(E6),(LEFT(VLOOKUP(TRIM(E6),[1]!Table_Query_from_BetcoViews[[#All],[AlternateID]:[MainSKU]],4,FALSE),6)))</f>
        <v>0000160</v>
      </c>
      <c r="G6" s="14" t="str">
        <f>IFERROR(VLOOKUP(TRIM(E6),[1]!Table_Query_from_BetcoViews[[AlternateID]:[ItemDescr2]],5,FALSE),C6)</f>
        <v>Strain Relief</v>
      </c>
    </row>
    <row r="7" spans="1:9">
      <c r="A7" s="3">
        <v>20</v>
      </c>
      <c r="B7" s="1" t="s">
        <v>4</v>
      </c>
      <c r="C7" s="1" t="s">
        <v>5</v>
      </c>
      <c r="D7" s="1"/>
      <c r="E7" t="str">
        <f t="shared" si="0"/>
        <v>2000245</v>
      </c>
      <c r="F7" t="str">
        <f>IF(ISNA(VLOOKUP(TRIM(E7),[1]!Table_Query_from_BetcoViews[[#All],[AlternateID]:[MainSKU]],4,FALSE))=TRUE,(E7),(LEFT(VLOOKUP(TRIM(E7),[1]!Table_Query_from_BetcoViews[[#All],[AlternateID]:[MainSKU]],4,FALSE),6)))</f>
        <v>2000245</v>
      </c>
      <c r="G7" s="14" t="str">
        <f>IFERROR(VLOOKUP(TRIM(E7),[1]!Table_Query_from_BetcoViews[[AlternateID]:[ItemDescr2]],5,FALSE),C7)</f>
        <v>Block,Terminal</v>
      </c>
    </row>
    <row r="8" spans="1:9">
      <c r="A8" s="3">
        <v>52</v>
      </c>
      <c r="B8" s="1" t="s">
        <v>6</v>
      </c>
      <c r="C8" s="1" t="s">
        <v>7</v>
      </c>
      <c r="D8" s="1"/>
      <c r="E8" t="str">
        <f t="shared" si="0"/>
        <v>0000520</v>
      </c>
      <c r="F8" t="str">
        <f>IF(ISNA(VLOOKUP(TRIM(E8),[1]!Table_Query_from_BetcoViews[[#All],[AlternateID]:[MainSKU]],4,FALSE))=TRUE,(E8),(LEFT(VLOOKUP(TRIM(E8),[1]!Table_Query_from_BetcoViews[[#All],[AlternateID]:[MainSKU]],4,FALSE),6)))</f>
        <v>E82101</v>
      </c>
      <c r="G8" s="14" t="str">
        <f>IFERROR(VLOOKUP(TRIM(E8),[1]!Table_Query_from_BetcoViews[[AlternateID]:[ItemDescr2]],5,FALSE),C8)</f>
        <v>Cable Restrain</v>
      </c>
    </row>
    <row r="9" spans="1:9">
      <c r="A9" s="3">
        <v>67</v>
      </c>
      <c r="B9" s="1" t="s">
        <v>8</v>
      </c>
      <c r="C9" s="1" t="s">
        <v>9</v>
      </c>
      <c r="D9" s="1"/>
      <c r="E9" t="str">
        <f t="shared" si="0"/>
        <v>0000027</v>
      </c>
      <c r="F9" t="str">
        <f>IF(ISNA(VLOOKUP(TRIM(E9),[1]!Table_Query_from_BetcoViews[[#All],[AlternateID]:[MainSKU]],4,FALSE))=TRUE,(E9),(LEFT(VLOOKUP(TRIM(E9),[1]!Table_Query_from_BetcoViews[[#All],[AlternateID]:[MainSKU]],4,FALSE),6)))</f>
        <v>E82097</v>
      </c>
      <c r="G9" s="14" t="str">
        <f>IFERROR(VLOOKUP(TRIM(E9),[1]!Table_Query_from_BetcoViews[[AlternateID]:[ItemDescr2]],5,FALSE),C9)</f>
        <v>DM1400/1800  screw</v>
      </c>
      <c r="H9" s="1"/>
      <c r="I9" s="3"/>
    </row>
    <row r="10" spans="1:9">
      <c r="A10" s="4">
        <v>69</v>
      </c>
      <c r="B10" s="1" t="s">
        <v>199</v>
      </c>
      <c r="C10" s="2" t="s">
        <v>10</v>
      </c>
      <c r="D10" s="2"/>
      <c r="E10" t="str">
        <f t="shared" si="0"/>
        <v>1100698</v>
      </c>
      <c r="F10" t="str">
        <f>IF(ISNA(VLOOKUP(TRIM(E10),[1]!Table_Query_from_BetcoViews[[#All],[AlternateID]:[MainSKU]],4,FALSE))=TRUE,(E10),(LEFT(VLOOKUP(TRIM(E10),[1]!Table_Query_from_BetcoViews[[#All],[AlternateID]:[MainSKU]],4,FALSE),6)))</f>
        <v>E82161</v>
      </c>
      <c r="G10" s="14" t="str">
        <f>IFERROR(VLOOKUP(TRIM(E10),[1]!Table_Query_from_BetcoViews[[AlternateID]:[ItemDescr2]],5,FALSE),C10)</f>
        <v>DM1400/1800  locking pedal</v>
      </c>
    </row>
    <row r="11" spans="1:9">
      <c r="A11" s="3">
        <v>70</v>
      </c>
      <c r="B11" s="1" t="s">
        <v>100</v>
      </c>
      <c r="C11" s="1" t="s">
        <v>11</v>
      </c>
      <c r="D11" s="1"/>
      <c r="E11" t="str">
        <f t="shared" si="0"/>
        <v>1100700</v>
      </c>
      <c r="F11" t="str">
        <f>IF(ISNA(VLOOKUP(TRIM(E11),[1]!Table_Query_from_BetcoViews[[#All],[AlternateID]:[MainSKU]],4,FALSE))=TRUE,(E11),(LEFT(VLOOKUP(TRIM(E11),[1]!Table_Query_from_BetcoViews[[#All],[AlternateID]:[MainSKU]],4,FALSE),6)))</f>
        <v>E82162</v>
      </c>
      <c r="G11" s="14" t="str">
        <f>IFERROR(VLOOKUP(TRIM(E11),[1]!Table_Query_from_BetcoViews[[AlternateID]:[ItemDescr2]],5,FALSE),C11)</f>
        <v>DM1400/1800  shaft pedal</v>
      </c>
    </row>
    <row r="12" spans="1:9">
      <c r="A12" s="3">
        <v>73</v>
      </c>
      <c r="B12" s="1" t="s">
        <v>12</v>
      </c>
      <c r="C12" s="1" t="s">
        <v>13</v>
      </c>
      <c r="D12" s="1"/>
      <c r="E12">
        <v>1200732</v>
      </c>
      <c r="F12" t="str">
        <f>IF(ISNA(VLOOKUP(TRIM(E12),[1]!Table_Query_from_BetcoViews[[#All],[AlternateID]:[MainSKU]],4,FALSE))=TRUE,(E12),(LEFT(VLOOKUP(TRIM(E12),[1]!Table_Query_from_BetcoViews[[#All],[AlternateID]:[MainSKU]],4,FALSE),6)))</f>
        <v>E82168</v>
      </c>
      <c r="G12" s="14" t="str">
        <f>IFERROR(VLOOKUP(TRIM(E12),[1]!Table_Query_from_BetcoViews[[AlternateID]:[ItemDescr2]],5,FALSE),C12)</f>
        <v>DM1400/1800  decal</v>
      </c>
      <c r="H12" s="1"/>
    </row>
    <row r="13" spans="1:9">
      <c r="A13" s="3">
        <v>73</v>
      </c>
      <c r="B13" s="1" t="s">
        <v>14</v>
      </c>
      <c r="C13" s="1" t="s">
        <v>15</v>
      </c>
      <c r="D13" s="1"/>
      <c r="E13" t="str">
        <f t="shared" si="0"/>
        <v>1200731</v>
      </c>
      <c r="F13" t="str">
        <f>IF(ISNA(VLOOKUP(TRIM(E13),[1]!Table_Query_from_BetcoViews[[#All],[AlternateID]:[MainSKU]],4,FALSE))=TRUE,(E13),(LEFT(VLOOKUP(TRIM(E13),[1]!Table_Query_from_BetcoViews[[#All],[AlternateID]:[MainSKU]],4,FALSE),6)))</f>
        <v>1200731</v>
      </c>
      <c r="G13" s="14" t="s">
        <v>200</v>
      </c>
      <c r="H13" s="1"/>
    </row>
    <row r="14" spans="1:9">
      <c r="A14" s="3">
        <v>78</v>
      </c>
      <c r="B14" s="1" t="s">
        <v>101</v>
      </c>
      <c r="C14" s="1" t="s">
        <v>16</v>
      </c>
      <c r="D14" s="1"/>
      <c r="E14" t="str">
        <f t="shared" si="0"/>
        <v>1100780</v>
      </c>
      <c r="F14" t="str">
        <f>IF(ISNA(VLOOKUP(TRIM(E14),[1]!Table_Query_from_BetcoViews[[#All],[AlternateID]:[MainSKU]],4,FALSE))=TRUE,(E14),(LEFT(VLOOKUP(TRIM(E14),[1]!Table_Query_from_BetcoViews[[#All],[AlternateID]:[MainSKU]],4,FALSE),6)))</f>
        <v>E82163</v>
      </c>
      <c r="G14" s="14" t="str">
        <f>IFERROR(VLOOKUP(TRIM(E14),[1]!Table_Query_from_BetcoViews[[AlternateID]:[ItemDescr2]],5,FALSE),C14)</f>
        <v>DM1400/1800  screw short left side</v>
      </c>
    </row>
    <row r="15" spans="1:9">
      <c r="A15" s="3">
        <v>79</v>
      </c>
      <c r="B15" s="1" t="s">
        <v>102</v>
      </c>
      <c r="C15" s="1" t="s">
        <v>17</v>
      </c>
      <c r="D15" s="1"/>
      <c r="E15" t="str">
        <f t="shared" si="0"/>
        <v>1100790</v>
      </c>
      <c r="F15" t="str">
        <f>IF(ISNA(VLOOKUP(TRIM(E15),[1]!Table_Query_from_BetcoViews[[#All],[AlternateID]:[MainSKU]],4,FALSE))=TRUE,(E15),(LEFT(VLOOKUP(TRIM(E15),[1]!Table_Query_from_BetcoViews[[#All],[AlternateID]:[MainSKU]],4,FALSE),6)))</f>
        <v>1100790</v>
      </c>
      <c r="G15" s="14" t="str">
        <f>IFERROR(VLOOKUP(TRIM(E15),[1]!Table_Query_from_BetcoViews[[AlternateID]:[ItemDescr2]],5,FALSE),C15)</f>
        <v>Screw, LH</v>
      </c>
    </row>
    <row r="16" spans="1:9">
      <c r="A16" s="3">
        <v>83</v>
      </c>
      <c r="B16" s="1" t="s">
        <v>18</v>
      </c>
      <c r="C16" s="1" t="s">
        <v>19</v>
      </c>
      <c r="D16" s="1"/>
      <c r="E16" t="str">
        <f t="shared" si="0"/>
        <v>1200830</v>
      </c>
      <c r="F16" t="str">
        <f>IF(ISNA(VLOOKUP(TRIM(E16),[1]!Table_Query_from_BetcoViews[[#All],[AlternateID]:[MainSKU]],4,FALSE))=TRUE,(E16),(LEFT(VLOOKUP(TRIM(E16),[1]!Table_Query_from_BetcoViews[[#All],[AlternateID]:[MainSKU]],4,FALSE),6)))</f>
        <v>E82169</v>
      </c>
      <c r="G16" s="14" t="str">
        <f>IFERROR(VLOOKUP(TRIM(E16),[1]!Table_Query_from_BetcoViews[[AlternateID]:[ItemDescr2]],5,FALSE),C16)</f>
        <v>DM1400/1800  LED cover</v>
      </c>
      <c r="I16" s="3"/>
    </row>
    <row r="17" spans="1:9">
      <c r="A17" s="3">
        <v>89</v>
      </c>
      <c r="B17" s="1" t="s">
        <v>109</v>
      </c>
      <c r="C17" s="1" t="s">
        <v>20</v>
      </c>
      <c r="D17" s="1"/>
      <c r="E17" t="s">
        <v>201</v>
      </c>
      <c r="F17" t="str">
        <f>IF(ISNA(VLOOKUP(TRIM(E17),[1]!Table_Query_from_BetcoViews[[#All],[AlternateID]:[MainSKU]],4,FALSE))=TRUE,(E17),(LEFT(VLOOKUP(TRIM(E17),[1]!Table_Query_from_BetcoViews[[#All],[AlternateID]:[MainSKU]],4,FALSE),6)))</f>
        <v>E82233</v>
      </c>
      <c r="G17" s="14" t="str">
        <f>IFERROR(VLOOKUP(TRIM(E17),[1]!Table_Query_from_BetcoViews[[AlternateID]:[ItemDescr2]],5,FALSE),C17)</f>
        <v>DM1400 brush cover</v>
      </c>
      <c r="H17" s="1"/>
      <c r="I17" s="3"/>
    </row>
    <row r="18" spans="1:9">
      <c r="A18" s="3">
        <v>90</v>
      </c>
      <c r="B18" s="1" t="s">
        <v>202</v>
      </c>
      <c r="C18" s="1" t="s">
        <v>21</v>
      </c>
      <c r="D18" s="1"/>
      <c r="E18" t="str">
        <f t="shared" si="0"/>
        <v>0000971</v>
      </c>
      <c r="F18" t="str">
        <f>IF(ISNA(VLOOKUP(TRIM(E18),[1]!Table_Query_from_BetcoViews[[#All],[AlternateID]:[MainSKU]],4,FALSE))=TRUE,(E18),(LEFT(VLOOKUP(TRIM(E18),[1]!Table_Query_from_BetcoViews[[#All],[AlternateID]:[MainSKU]],4,FALSE),6)))</f>
        <v>E82106</v>
      </c>
      <c r="G18" s="14" t="str">
        <f>IFERROR(VLOOKUP(TRIM(E18),[1]!Table_Query_from_BetcoViews[[AlternateID]:[ItemDescr2]],5,FALSE),C18)</f>
        <v>DM1400/1800  washer</v>
      </c>
      <c r="I18" s="3"/>
    </row>
    <row r="19" spans="1:9">
      <c r="A19" s="3">
        <v>96</v>
      </c>
      <c r="B19" s="1" t="s">
        <v>22</v>
      </c>
      <c r="C19" s="1" t="s">
        <v>23</v>
      </c>
      <c r="D19" s="1"/>
      <c r="E19" t="str">
        <f t="shared" si="0"/>
        <v>1200960</v>
      </c>
      <c r="F19" t="str">
        <f>IF(ISNA(VLOOKUP(TRIM(E19),[1]!Table_Query_from_BetcoViews[[#All],[AlternateID]:[MainSKU]],4,FALSE))=TRUE,(E19),(LEFT(VLOOKUP(TRIM(E19),[1]!Table_Query_from_BetcoViews[[#All],[AlternateID]:[MainSKU]],4,FALSE),6)))</f>
        <v>E82172</v>
      </c>
      <c r="G19" s="14" t="str">
        <f>IFERROR(VLOOKUP(TRIM(E19),[1]!Table_Query_from_BetcoViews[[AlternateID]:[ItemDescr2]],5,FALSE),C19)</f>
        <v>DM1400/1800   latch break</v>
      </c>
    </row>
    <row r="20" spans="1:9">
      <c r="A20" s="3">
        <v>98</v>
      </c>
      <c r="B20" s="1" t="s">
        <v>24</v>
      </c>
      <c r="C20" s="1" t="s">
        <v>25</v>
      </c>
      <c r="D20" s="1"/>
      <c r="E20" t="str">
        <f t="shared" si="0"/>
        <v>1200980</v>
      </c>
      <c r="F20" t="str">
        <f>IF(ISNA(VLOOKUP(TRIM(E20),[1]!Table_Query_from_BetcoViews[[#All],[AlternateID]:[MainSKU]],4,FALSE))=TRUE,(E20),(LEFT(VLOOKUP(TRIM(E20),[1]!Table_Query_from_BetcoViews[[#All],[AlternateID]:[MainSKU]],4,FALSE),6)))</f>
        <v>E82173</v>
      </c>
      <c r="G20" s="14" t="str">
        <f>IFERROR(VLOOKUP(TRIM(E20),[1]!Table_Query_from_BetcoViews[[AlternateID]:[ItemDescr2]],5,FALSE),C20)</f>
        <v>DM1400/1800   bearing bushing long</v>
      </c>
    </row>
    <row r="21" spans="1:9">
      <c r="A21" s="3">
        <v>99</v>
      </c>
      <c r="B21" s="1" t="s">
        <v>26</v>
      </c>
      <c r="C21" s="1" t="s">
        <v>27</v>
      </c>
      <c r="D21" s="1"/>
      <c r="E21" t="str">
        <f t="shared" si="0"/>
        <v>1600990</v>
      </c>
      <c r="F21" t="str">
        <f>IF(ISNA(VLOOKUP(TRIM(E21),[1]!Table_Query_from_BetcoViews[[#All],[AlternateID]:[MainSKU]],4,FALSE))=TRUE,(E21),(LEFT(VLOOKUP(TRIM(E21),[1]!Table_Query_from_BetcoViews[[#All],[AlternateID]:[MainSKU]],4,FALSE),6)))</f>
        <v>E82199</v>
      </c>
      <c r="G21" s="14" t="str">
        <f>IFERROR(VLOOKUP(TRIM(E21),[1]!Table_Query_from_BetcoViews[[AlternateID]:[ItemDescr2]],5,FALSE),C21)</f>
        <v>DM1400/1800  switch</v>
      </c>
      <c r="H21" s="1"/>
    </row>
    <row r="22" spans="1:9">
      <c r="A22" s="3">
        <v>100</v>
      </c>
      <c r="B22" s="1" t="s">
        <v>28</v>
      </c>
      <c r="C22" s="1" t="s">
        <v>29</v>
      </c>
      <c r="D22" s="1"/>
      <c r="E22" t="str">
        <f t="shared" si="0"/>
        <v>1200990</v>
      </c>
      <c r="F22" t="str">
        <f>IF(ISNA(VLOOKUP(TRIM(E22),[1]!Table_Query_from_BetcoViews[[#All],[AlternateID]:[MainSKU]],4,FALSE))=TRUE,(E22),(LEFT(VLOOKUP(TRIM(E22),[1]!Table_Query_from_BetcoViews[[#All],[AlternateID]:[MainSKU]],4,FALSE),6)))</f>
        <v>E82174</v>
      </c>
      <c r="G22" s="14" t="str">
        <f>IFERROR(VLOOKUP(TRIM(E22),[1]!Table_Query_from_BetcoViews[[AlternateID]:[ItemDescr2]],5,FALSE),C22)</f>
        <v>DM1400/1800   bearing bushing short</v>
      </c>
    </row>
    <row r="23" spans="1:9">
      <c r="A23" s="3">
        <v>101</v>
      </c>
      <c r="B23" s="1" t="s">
        <v>30</v>
      </c>
      <c r="C23" s="1" t="s">
        <v>31</v>
      </c>
      <c r="D23" s="1"/>
      <c r="E23" t="str">
        <f t="shared" si="0"/>
        <v>1301010</v>
      </c>
      <c r="F23" t="str">
        <f>IF(ISNA(VLOOKUP(TRIM(E23),[1]!Table_Query_from_BetcoViews[[#All],[AlternateID]:[MainSKU]],4,FALSE))=TRUE,(E23),(LEFT(VLOOKUP(TRIM(E23),[1]!Table_Query_from_BetcoViews[[#All],[AlternateID]:[MainSKU]],4,FALSE),6)))</f>
        <v>1301010</v>
      </c>
      <c r="G23" s="14" t="str">
        <f>IFERROR(VLOOKUP(TRIM(E23),[1]!Table_Query_from_BetcoViews[[AlternateID]:[ItemDescr2]],5,FALSE),C23)</f>
        <v>Gasket</v>
      </c>
      <c r="I23" s="3"/>
    </row>
    <row r="24" spans="1:9">
      <c r="A24" s="3">
        <v>102</v>
      </c>
      <c r="B24" s="1" t="s">
        <v>203</v>
      </c>
      <c r="C24" s="1" t="s">
        <v>32</v>
      </c>
      <c r="D24" s="1"/>
      <c r="E24" t="str">
        <f t="shared" si="0"/>
        <v>1301021</v>
      </c>
      <c r="F24" t="str">
        <f>IF(ISNA(VLOOKUP(TRIM(E24),[1]!Table_Query_from_BetcoViews[[#All],[AlternateID]:[MainSKU]],4,FALSE))=TRUE,(E24),(LEFT(VLOOKUP(TRIM(E24),[1]!Table_Query_from_BetcoViews[[#All],[AlternateID]:[MainSKU]],4,FALSE),6)))</f>
        <v>E82178</v>
      </c>
      <c r="G24" s="14" t="str">
        <f>IFERROR(VLOOKUP(TRIM(E24),[1]!Table_Query_from_BetcoViews[[AlternateID]:[ItemDescr2]],5,FALSE),C24)</f>
        <v>DM1400/1800  swivel neck</v>
      </c>
      <c r="H24" s="1"/>
    </row>
    <row r="25" spans="1:9">
      <c r="A25" s="3">
        <v>103</v>
      </c>
      <c r="B25" s="1" t="s">
        <v>103</v>
      </c>
      <c r="C25" s="1" t="s">
        <v>33</v>
      </c>
      <c r="D25" s="1"/>
      <c r="E25" t="str">
        <f t="shared" si="0"/>
        <v>1101030</v>
      </c>
      <c r="F25" t="str">
        <f>IF(ISNA(VLOOKUP(TRIM(E25),[1]!Table_Query_from_BetcoViews[[#All],[AlternateID]:[MainSKU]],4,FALSE))=TRUE,(E25),(LEFT(VLOOKUP(TRIM(E25),[1]!Table_Query_from_BetcoViews[[#All],[AlternateID]:[MainSKU]],4,FALSE),6)))</f>
        <v>E82164</v>
      </c>
      <c r="G25" s="14" t="str">
        <f>IFERROR(VLOOKUP(TRIM(E25),[1]!Table_Query_from_BetcoViews[[AlternateID]:[ItemDescr2]],5,FALSE),C25)</f>
        <v>DM1400/1800  knob</v>
      </c>
      <c r="I25" s="3"/>
    </row>
    <row r="26" spans="1:9">
      <c r="A26" s="1" t="s">
        <v>104</v>
      </c>
      <c r="B26" s="1" t="s">
        <v>34</v>
      </c>
      <c r="C26" s="1" t="s">
        <v>35</v>
      </c>
      <c r="D26" s="1"/>
      <c r="E26" t="str">
        <f t="shared" si="0"/>
        <v>1401040</v>
      </c>
      <c r="F26" t="str">
        <f>IF(ISNA(VLOOKUP(TRIM(E26),[1]!Table_Query_from_BetcoViews[[#All],[AlternateID]:[MainSKU]],4,FALSE))=TRUE,(E26),(LEFT(VLOOKUP(TRIM(E26),[1]!Table_Query_from_BetcoViews[[#All],[AlternateID]:[MainSKU]],4,FALSE),6)))</f>
        <v>E82179</v>
      </c>
      <c r="G26" s="14" t="str">
        <f>IFERROR(VLOOKUP(TRIM(E26),[1]!Table_Query_from_BetcoViews[[AlternateID]:[ItemDescr2]],5,FALSE),C26)</f>
        <v>DM1400/1800  front caster shaft fixing plate</v>
      </c>
      <c r="I26" s="3"/>
    </row>
    <row r="27" spans="1:9">
      <c r="A27" s="1" t="s">
        <v>105</v>
      </c>
      <c r="B27" s="1" t="s">
        <v>36</v>
      </c>
      <c r="C27" s="1" t="s">
        <v>37</v>
      </c>
      <c r="D27" s="1"/>
      <c r="E27" t="str">
        <f t="shared" si="0"/>
        <v>1301050</v>
      </c>
      <c r="F27" t="s">
        <v>204</v>
      </c>
      <c r="G27" s="14" t="str">
        <f>IFERROR(VLOOKUP(TRIM(E27),[1]!Table_Query_from_BetcoViews[[AlternateID]:[ItemDescr2]],5,FALSE),C27)</f>
        <v>Plate, Guide</v>
      </c>
      <c r="I27" s="3"/>
    </row>
    <row r="28" spans="1:9">
      <c r="A28" s="3">
        <v>106</v>
      </c>
      <c r="B28" s="1" t="s">
        <v>38</v>
      </c>
      <c r="C28" s="1" t="s">
        <v>39</v>
      </c>
      <c r="D28" s="1"/>
      <c r="E28" t="str">
        <f t="shared" si="0"/>
        <v>1701060</v>
      </c>
      <c r="F28" t="str">
        <f>IF(ISNA(VLOOKUP(TRIM(E28),[1]!Table_Query_from_BetcoViews[[#All],[AlternateID]:[MainSKU]],4,FALSE))=TRUE,(E28),(LEFT(VLOOKUP(TRIM(E28),[1]!Table_Query_from_BetcoViews[[#All],[AlternateID]:[MainSKU]],4,FALSE),6)))</f>
        <v>E82202</v>
      </c>
      <c r="G28" s="14" t="str">
        <f>IFERROR(VLOOKUP(TRIM(E28),[1]!Table_Query_from_BetcoViews[[AlternateID]:[ItemDescr2]],5,FALSE),C28)</f>
        <v>DM1400/1800   brush driver</v>
      </c>
    </row>
    <row r="29" spans="1:9">
      <c r="A29" s="3">
        <v>107</v>
      </c>
      <c r="B29" s="1" t="s">
        <v>40</v>
      </c>
      <c r="C29" s="1" t="s">
        <v>41</v>
      </c>
      <c r="D29" s="1"/>
      <c r="E29" t="str">
        <f t="shared" si="0"/>
        <v>1701070</v>
      </c>
      <c r="F29" t="str">
        <f>IF(ISNA(VLOOKUP(TRIM(E29),[1]!Table_Query_from_BetcoViews[[#All],[AlternateID]:[MainSKU]],4,FALSE))=TRUE,(E29),(LEFT(VLOOKUP(TRIM(E29),[1]!Table_Query_from_BetcoViews[[#All],[AlternateID]:[MainSKU]],4,FALSE),6)))</f>
        <v>E82203</v>
      </c>
      <c r="G29" s="14" t="str">
        <f>IFERROR(VLOOKUP(TRIM(E29),[1]!Table_Query_from_BetcoViews[[AlternateID]:[ItemDescr2]],5,FALSE),C29)</f>
        <v>DM1400/1800   roller support</v>
      </c>
    </row>
    <row r="30" spans="1:9">
      <c r="A30" s="4">
        <v>108</v>
      </c>
      <c r="B30" s="2">
        <v>17.0108</v>
      </c>
      <c r="C30" s="2" t="s">
        <v>42</v>
      </c>
      <c r="D30" s="2"/>
      <c r="E30" t="str">
        <f t="shared" si="0"/>
        <v>1701088</v>
      </c>
      <c r="F30" t="str">
        <f>IF(ISNA(VLOOKUP(TRIM(E30),[1]!Table_Query_from_BetcoViews[[#All],[AlternateID]:[MainSKU]],4,FALSE))=TRUE,(E30),(LEFT(VLOOKUP(TRIM(E30),[1]!Table_Query_from_BetcoViews[[#All],[AlternateID]:[MainSKU]],4,FALSE),6)))</f>
        <v>1701088</v>
      </c>
      <c r="G30" s="14" t="str">
        <f>IFERROR(VLOOKUP(TRIM(E30),[1]!Table_Query_from_BetcoViews[[AlternateID]:[ItemDescr2]],5,FALSE),C30)</f>
        <v>Bearing, Brush</v>
      </c>
      <c r="H30" s="2"/>
      <c r="I30" s="4"/>
    </row>
    <row r="31" spans="1:9">
      <c r="A31" s="3">
        <v>116</v>
      </c>
      <c r="B31" s="1" t="s">
        <v>106</v>
      </c>
      <c r="C31" s="1" t="s">
        <v>43</v>
      </c>
      <c r="D31" s="1"/>
      <c r="E31" t="str">
        <f t="shared" si="0"/>
        <v>1201160</v>
      </c>
      <c r="F31" t="str">
        <f>IF(ISNA(VLOOKUP(TRIM(E31),[1]!Table_Query_from_BetcoViews[[#All],[AlternateID]:[MainSKU]],4,FALSE))=TRUE,(E31),(LEFT(VLOOKUP(TRIM(E31),[1]!Table_Query_from_BetcoViews[[#All],[AlternateID]:[MainSKU]],4,FALSE),6)))</f>
        <v>E82175</v>
      </c>
      <c r="G31" s="14" t="str">
        <f>IFERROR(VLOOKUP(TRIM(E31),[1]!Table_Query_from_BetcoViews[[AlternateID]:[ItemDescr2]],5,FALSE),C31)</f>
        <v>DM1400/1800  brush strip cover</v>
      </c>
    </row>
    <row r="32" spans="1:9">
      <c r="A32" s="3">
        <v>117</v>
      </c>
      <c r="B32" s="1" t="s">
        <v>107</v>
      </c>
      <c r="C32" s="1" t="s">
        <v>44</v>
      </c>
      <c r="D32" s="1"/>
      <c r="E32" t="str">
        <f t="shared" si="0"/>
        <v>1701170</v>
      </c>
      <c r="F32" t="str">
        <f>IF(ISNA(VLOOKUP(TRIM(E32),[1]!Table_Query_from_BetcoViews[[#All],[AlternateID]:[MainSKU]],4,FALSE))=TRUE,(E32),(LEFT(VLOOKUP(TRIM(E32),[1]!Table_Query_from_BetcoViews[[#All],[AlternateID]:[MainSKU]],4,FALSE),6)))</f>
        <v>E82211</v>
      </c>
      <c r="G32" s="14" t="str">
        <f>IFERROR(VLOOKUP(TRIM(E32),[1]!Table_Query_from_BetcoViews[[AlternateID]:[ItemDescr2]],5,FALSE),C32)</f>
        <v>DM1400 brush strip</v>
      </c>
      <c r="H32" s="1"/>
    </row>
    <row r="33" spans="1:7">
      <c r="A33" s="3">
        <v>119</v>
      </c>
      <c r="B33" s="1" t="s">
        <v>205</v>
      </c>
      <c r="C33" s="1" t="s">
        <v>45</v>
      </c>
      <c r="D33" s="1"/>
      <c r="E33" t="str">
        <f t="shared" si="0"/>
        <v>1701110</v>
      </c>
      <c r="F33" t="str">
        <f>IF(ISNA(VLOOKUP(TRIM(E33),[1]!Table_Query_from_BetcoViews[[#All],[AlternateID]:[MainSKU]],4,FALSE))=TRUE,(E33),(LEFT(VLOOKUP(TRIM(E33),[1]!Table_Query_from_BetcoViews[[#All],[AlternateID]:[MainSKU]],4,FALSE),6)))</f>
        <v>E82247</v>
      </c>
      <c r="G33" s="14" t="str">
        <f>IFERROR(VLOOKUP(TRIM(E33),[1]!Table_Query_from_BetcoViews[[AlternateID]:[ItemDescr2]],5,FALSE),C33)</f>
        <v>DM1400 roller brush complete</v>
      </c>
    </row>
    <row r="34" spans="1:7">
      <c r="A34" s="3">
        <v>122</v>
      </c>
      <c r="B34" s="1" t="s">
        <v>48</v>
      </c>
      <c r="C34" s="1" t="s">
        <v>49</v>
      </c>
      <c r="D34" s="1"/>
      <c r="E34" t="str">
        <f t="shared" si="0"/>
        <v>1701220</v>
      </c>
      <c r="F34" t="str">
        <f>IF(ISNA(VLOOKUP(TRIM(E34),[1]!Table_Query_from_BetcoViews[[#All],[AlternateID]:[MainSKU]],4,FALSE))=TRUE,(E34),(LEFT(VLOOKUP(TRIM(E34),[1]!Table_Query_from_BetcoViews[[#All],[AlternateID]:[MainSKU]],4,FALSE),6)))</f>
        <v>E82213</v>
      </c>
      <c r="G34" s="14" t="str">
        <f>IFERROR(VLOOKUP(TRIM(E34),[1]!Table_Query_from_BetcoViews[[AlternateID]:[ItemDescr2]],5,FALSE),C34)</f>
        <v>DM1400/1800  roller support</v>
      </c>
    </row>
    <row r="35" spans="1:7">
      <c r="A35" s="3">
        <v>123</v>
      </c>
      <c r="B35" s="1" t="s">
        <v>50</v>
      </c>
      <c r="C35" s="1" t="s">
        <v>51</v>
      </c>
      <c r="D35" s="1"/>
      <c r="E35" t="str">
        <f t="shared" si="0"/>
        <v>1601230</v>
      </c>
      <c r="F35" t="str">
        <f>IF(ISNA(VLOOKUP(TRIM(E35),[1]!Table_Query_from_BetcoViews[[#All],[AlternateID]:[MainSKU]],4,FALSE))=TRUE,(E35),(LEFT(VLOOKUP(TRIM(E35),[1]!Table_Query_from_BetcoViews[[#All],[AlternateID]:[MainSKU]],4,FALSE),6)))</f>
        <v>E85889</v>
      </c>
      <c r="G35" s="14" t="str">
        <f>IFERROR(VLOOKUP(TRIM(E35),[1]!Table_Query_from_BetcoViews[[AlternateID]:[ItemDescr2]],5,FALSE),C35)</f>
        <v>Cogged Drive</v>
      </c>
    </row>
    <row r="36" spans="1:7">
      <c r="A36" s="3">
        <v>124</v>
      </c>
      <c r="B36" s="1" t="s">
        <v>52</v>
      </c>
      <c r="C36" s="1" t="s">
        <v>53</v>
      </c>
      <c r="D36" s="1"/>
      <c r="E36" t="str">
        <f t="shared" si="0"/>
        <v>1601240</v>
      </c>
      <c r="F36" t="str">
        <f>IF(ISNA(VLOOKUP(TRIM(E36),[1]!Table_Query_from_BetcoViews[[#All],[AlternateID]:[MainSKU]],4,FALSE))=TRUE,(E36),(LEFT(VLOOKUP(TRIM(E36),[1]!Table_Query_from_BetcoViews[[#All],[AlternateID]:[MainSKU]],4,FALSE),6)))</f>
        <v>E86077</v>
      </c>
      <c r="G36" s="14" t="str">
        <f>IFERROR(VLOOKUP(TRIM(E36),[1]!Table_Query_from_BetcoViews[[AlternateID]:[ItemDescr2]],5,FALSE),C36)</f>
        <v>Drive Belt 130XL 5/16"   New Style</v>
      </c>
    </row>
    <row r="37" spans="1:7">
      <c r="A37" s="6">
        <v>125</v>
      </c>
      <c r="B37" s="1" t="s">
        <v>54</v>
      </c>
      <c r="C37" s="1" t="s">
        <v>55</v>
      </c>
      <c r="D37" s="1"/>
      <c r="E37" t="str">
        <f t="shared" si="0"/>
        <v>1601250</v>
      </c>
      <c r="F37" t="str">
        <f>IF(ISNA(VLOOKUP(TRIM(E37),[1]!Table_Query_from_BetcoViews[[#All],[AlternateID]:[MainSKU]],4,FALSE))=TRUE,(E37),(LEFT(VLOOKUP(TRIM(E37),[1]!Table_Query_from_BetcoViews[[#All],[AlternateID]:[MainSKU]],4,FALSE),6)))</f>
        <v>1601250</v>
      </c>
      <c r="G37" s="14" t="str">
        <f>IFERROR(VLOOKUP(TRIM(E37),[1]!Table_Query_from_BetcoViews[[AlternateID]:[ItemDescr2]],5,FALSE),C37)</f>
        <v>Ring. Rubber</v>
      </c>
    </row>
    <row r="38" spans="1:7">
      <c r="A38" s="3">
        <v>126</v>
      </c>
      <c r="B38" s="1" t="s">
        <v>56</v>
      </c>
      <c r="C38" s="1" t="s">
        <v>57</v>
      </c>
      <c r="D38" s="1"/>
      <c r="E38" t="str">
        <f t="shared" si="0"/>
        <v>1601260</v>
      </c>
      <c r="F38" t="str">
        <f>IF(ISNA(VLOOKUP(TRIM(E38),[1]!Table_Query_from_BetcoViews[[#All],[AlternateID]:[MainSKU]],4,FALSE))=TRUE,(E38),(LEFT(VLOOKUP(TRIM(E38),[1]!Table_Query_from_BetcoViews[[#All],[AlternateID]:[MainSKU]],4,FALSE),6)))</f>
        <v>1601260</v>
      </c>
      <c r="G38" s="14" t="str">
        <f>IFERROR(VLOOKUP(TRIM(E38),[1]!Table_Query_from_BetcoViews[[AlternateID]:[ItemDescr2]],5,FALSE),C38)</f>
        <v>Foam, Brush Motor</v>
      </c>
    </row>
    <row r="39" spans="1:7">
      <c r="A39" s="4">
        <v>127</v>
      </c>
      <c r="B39" s="2" t="s">
        <v>58</v>
      </c>
      <c r="C39" s="2" t="s">
        <v>59</v>
      </c>
      <c r="D39" s="2"/>
      <c r="E39" t="str">
        <f t="shared" si="0"/>
        <v>1401040</v>
      </c>
      <c r="F39" t="str">
        <f>IF(ISNA(VLOOKUP(TRIM(E39),[1]!Table_Query_from_BetcoViews[[#All],[AlternateID]:[MainSKU]],4,FALSE))=TRUE,(E39),(LEFT(VLOOKUP(TRIM(E39),[1]!Table_Query_from_BetcoViews[[#All],[AlternateID]:[MainSKU]],4,FALSE),6)))</f>
        <v>E82179</v>
      </c>
      <c r="G39" s="14" t="str">
        <f>IFERROR(VLOOKUP(TRIM(E39),[1]!Table_Query_from_BetcoViews[[AlternateID]:[ItemDescr2]],5,FALSE),C39)</f>
        <v>DM1400/1800  front caster shaft fixing plate</v>
      </c>
    </row>
    <row r="40" spans="1:7">
      <c r="A40" s="3">
        <v>128</v>
      </c>
      <c r="B40" s="1" t="s">
        <v>206</v>
      </c>
      <c r="C40" s="1" t="s">
        <v>61</v>
      </c>
      <c r="D40" s="1"/>
      <c r="E40" t="s">
        <v>207</v>
      </c>
      <c r="F40" t="str">
        <f>IF(ISNA(VLOOKUP(TRIM(E40),[1]!Table_Query_from_BetcoViews[[#All],[AlternateID]:[MainSKU]],4,FALSE))=TRUE,(E40),(LEFT(VLOOKUP(TRIM(E40),[1]!Table_Query_from_BetcoViews[[#All],[AlternateID]:[MainSKU]],4,FALSE),6)))</f>
        <v>E85880</v>
      </c>
      <c r="G40" s="14" t="str">
        <f>IFERROR(VLOOKUP(TRIM(E40),[1]!Table_Query_from_BetcoViews[[AlternateID]:[ItemDescr2]],5,FALSE),C40)</f>
        <v>Brush motor 110v</v>
      </c>
    </row>
    <row r="41" spans="1:7">
      <c r="A41" s="3">
        <v>128</v>
      </c>
      <c r="B41" s="1" t="s">
        <v>111</v>
      </c>
      <c r="C41" s="1" t="s">
        <v>62</v>
      </c>
      <c r="D41" s="1"/>
      <c r="E41" t="str">
        <f t="shared" si="0"/>
        <v>1601281</v>
      </c>
      <c r="F41" t="str">
        <f>IF(ISNA(VLOOKUP(TRIM(E41),[1]!Table_Query_from_BetcoViews[[#All],[AlternateID]:[MainSKU]],4,FALSE))=TRUE,(E41),(LEFT(VLOOKUP(TRIM(E41),[1]!Table_Query_from_BetcoViews[[#All],[AlternateID]:[MainSKU]],4,FALSE),6)))</f>
        <v>1601281</v>
      </c>
      <c r="G41" s="14" t="s">
        <v>208</v>
      </c>
    </row>
    <row r="42" spans="1:7">
      <c r="A42" s="3">
        <v>130</v>
      </c>
      <c r="B42" s="1" t="s">
        <v>67</v>
      </c>
      <c r="C42" s="1" t="s">
        <v>64</v>
      </c>
      <c r="D42" s="1"/>
      <c r="E42" t="str">
        <f t="shared" si="0"/>
        <v>1601305</v>
      </c>
      <c r="F42" t="str">
        <f>IF(ISNA(VLOOKUP(TRIM(E42),[1]!Table_Query_from_BetcoViews[[#All],[AlternateID]:[MainSKU]],4,FALSE))=TRUE,(E42),(LEFT(VLOOKUP(TRIM(E42),[1]!Table_Query_from_BetcoViews[[#All],[AlternateID]:[MainSKU]],4,FALSE),6)))</f>
        <v>E82201</v>
      </c>
      <c r="G42" s="14" t="s">
        <v>209</v>
      </c>
    </row>
    <row r="43" spans="1:7">
      <c r="A43" s="3">
        <v>130</v>
      </c>
      <c r="B43" s="1" t="s">
        <v>65</v>
      </c>
      <c r="C43" s="1" t="s">
        <v>66</v>
      </c>
      <c r="D43" s="1"/>
      <c r="E43" t="str">
        <f t="shared" si="0"/>
        <v>1601304</v>
      </c>
      <c r="F43" t="str">
        <f>IF(ISNA(VLOOKUP(TRIM(E43),[1]!Table_Query_from_BetcoViews[[#All],[AlternateID]:[MainSKU]],4,FALSE))=TRUE,(E43),(LEFT(VLOOKUP(TRIM(E43),[1]!Table_Query_from_BetcoViews[[#All],[AlternateID]:[MainSKU]],4,FALSE),6)))</f>
        <v>1601304</v>
      </c>
      <c r="G43" s="14" t="s">
        <v>209</v>
      </c>
    </row>
    <row r="44" spans="1:7">
      <c r="A44" s="3">
        <v>130</v>
      </c>
      <c r="B44" s="1" t="s">
        <v>67</v>
      </c>
      <c r="C44" s="1" t="s">
        <v>66</v>
      </c>
      <c r="D44" s="1"/>
      <c r="E44" t="str">
        <f t="shared" si="0"/>
        <v>1601305</v>
      </c>
      <c r="F44" t="str">
        <f>IF(ISNA(VLOOKUP(TRIM(E44),[1]!Table_Query_from_BetcoViews[[#All],[AlternateID]:[MainSKU]],4,FALSE))=TRUE,(E44),(LEFT(VLOOKUP(TRIM(E44),[1]!Table_Query_from_BetcoViews[[#All],[AlternateID]:[MainSKU]],4,FALSE),6)))</f>
        <v>E82201</v>
      </c>
      <c r="G44" s="14" t="str">
        <f>IFERROR(VLOOKUP(TRIM(E44),[1]!Table_Query_from_BetcoViews[[AlternateID]:[ItemDescr2]],5,FALSE),C44)</f>
        <v>DM1400/1800   circuit board</v>
      </c>
    </row>
    <row r="45" spans="1:7">
      <c r="A45" s="3">
        <v>133</v>
      </c>
      <c r="B45" s="1" t="s">
        <v>68</v>
      </c>
      <c r="C45" s="1" t="s">
        <v>69</v>
      </c>
      <c r="D45" s="1"/>
      <c r="E45">
        <v>16013374</v>
      </c>
      <c r="F45" t="str">
        <f>IF(ISNA(VLOOKUP(TRIM(E45),[1]!Table_Query_from_BetcoViews[[#All],[AlternateID]:[MainSKU]],4,FALSE))=TRUE,(E45),(LEFT(VLOOKUP(TRIM(E45),[1]!Table_Query_from_BetcoViews[[#All],[AlternateID]:[MainSKU]],4,FALSE),6)))</f>
        <v>E82227</v>
      </c>
      <c r="G45" s="14" t="str">
        <f>IFERROR(VLOOKUP(TRIM(E45),[1]!Table_Query_from_BetcoViews[[AlternateID]:[ItemDescr2]],5,FALSE),C45)</f>
        <v>DM1400/1800   pigtail cord</v>
      </c>
    </row>
    <row r="46" spans="1:7">
      <c r="A46" s="4">
        <v>133</v>
      </c>
      <c r="B46" s="2" t="s">
        <v>70</v>
      </c>
      <c r="C46" s="2" t="s">
        <v>71</v>
      </c>
      <c r="D46" s="2"/>
      <c r="E46" t="str">
        <f t="shared" si="0"/>
        <v>1601339</v>
      </c>
      <c r="F46" t="str">
        <f>IF(ISNA(VLOOKUP(TRIM(E46),[1]!Table_Query_from_BetcoViews[[#All],[AlternateID]:[MainSKU]],4,FALSE))=TRUE,(E46),(LEFT(VLOOKUP(TRIM(E46),[1]!Table_Query_from_BetcoViews[[#All],[AlternateID]:[MainSKU]],4,FALSE),6)))</f>
        <v>1601339</v>
      </c>
      <c r="G46" s="14" t="s">
        <v>210</v>
      </c>
    </row>
    <row r="47" spans="1:7">
      <c r="A47" s="3">
        <v>136</v>
      </c>
      <c r="B47" s="1" t="s">
        <v>72</v>
      </c>
      <c r="C47" s="1" t="s">
        <v>73</v>
      </c>
      <c r="D47" s="1"/>
      <c r="E47" t="str">
        <f t="shared" si="0"/>
        <v>1401360</v>
      </c>
      <c r="F47" t="str">
        <f>IF(ISNA(VLOOKUP(TRIM(E47),[1]!Table_Query_from_BetcoViews[[#All],[AlternateID]:[MainSKU]],4,FALSE))=TRUE,(E47),(LEFT(VLOOKUP(TRIM(E47),[1]!Table_Query_from_BetcoViews[[#All],[AlternateID]:[MainSKU]],4,FALSE),6)))</f>
        <v>E82183</v>
      </c>
      <c r="G47" s="14" t="str">
        <f>IFERROR(VLOOKUP(TRIM(E47),[1]!Table_Query_from_BetcoViews[[AlternateID]:[ItemDescr2]],5,FALSE),C47)</f>
        <v>DM1400/1800  rear wheel</v>
      </c>
    </row>
    <row r="48" spans="1:7">
      <c r="A48" s="3">
        <v>137</v>
      </c>
      <c r="B48" s="1" t="s">
        <v>211</v>
      </c>
      <c r="C48" s="1" t="s">
        <v>75</v>
      </c>
      <c r="D48" s="1"/>
      <c r="E48" t="str">
        <f t="shared" si="0"/>
        <v>1401373</v>
      </c>
      <c r="F48" t="str">
        <f>IF(ISNA(VLOOKUP(TRIM(E48),[1]!Table_Query_from_BetcoViews[[#All],[AlternateID]:[MainSKU]],4,FALSE))=TRUE,(E48),(LEFT(VLOOKUP(TRIM(E48),[1]!Table_Query_from_BetcoViews[[#All],[AlternateID]:[MainSKU]],4,FALSE),6)))</f>
        <v>E82185</v>
      </c>
      <c r="G48" s="14" t="str">
        <f>IFERROR(VLOOKUP(TRIM(E48),[1]!Table_Query_from_BetcoViews[[AlternateID]:[ItemDescr2]],5,FALSE),C48)</f>
        <v>DM1400/1800  rear caster shaft</v>
      </c>
    </row>
    <row r="49" spans="1:7">
      <c r="A49" s="3">
        <v>138</v>
      </c>
      <c r="B49" s="1" t="s">
        <v>212</v>
      </c>
      <c r="C49" s="1" t="s">
        <v>76</v>
      </c>
      <c r="D49" s="1"/>
      <c r="E49" t="str">
        <f t="shared" si="0"/>
        <v>1401382</v>
      </c>
      <c r="F49" t="str">
        <f>IF(ISNA(VLOOKUP(TRIM(E49),[1]!Table_Query_from_BetcoViews[[#All],[AlternateID]:[MainSKU]],4,FALSE))=TRUE,(E49),(LEFT(VLOOKUP(TRIM(E49),[1]!Table_Query_from_BetcoViews[[#All],[AlternateID]:[MainSKU]],4,FALSE),6)))</f>
        <v>E82186</v>
      </c>
      <c r="G49" s="14" t="str">
        <f>IFERROR(VLOOKUP(TRIM(E49),[1]!Table_Query_from_BetcoViews[[AlternateID]:[ItemDescr2]],5,FALSE),C49)</f>
        <v>DM1400/1800  front wheel</v>
      </c>
    </row>
    <row r="50" spans="1:7">
      <c r="A50" s="3">
        <v>139</v>
      </c>
      <c r="B50" s="1" t="s">
        <v>77</v>
      </c>
      <c r="C50" s="1" t="s">
        <v>78</v>
      </c>
      <c r="D50" s="1"/>
      <c r="E50" t="str">
        <f t="shared" si="0"/>
        <v>1401390</v>
      </c>
      <c r="F50" t="str">
        <f>IF(ISNA(VLOOKUP(TRIM(E50),[1]!Table_Query_from_BetcoViews[[#All],[AlternateID]:[MainSKU]],4,FALSE))=TRUE,(E50),(LEFT(VLOOKUP(TRIM(E50),[1]!Table_Query_from_BetcoViews[[#All],[AlternateID]:[MainSKU]],4,FALSE),6)))</f>
        <v>E82187</v>
      </c>
      <c r="G50" s="14" t="str">
        <f>IFERROR(VLOOKUP(TRIM(E50),[1]!Table_Query_from_BetcoViews[[AlternateID]:[ItemDescr2]],5,FALSE),C50)</f>
        <v>DM1400/1800  spring</v>
      </c>
    </row>
    <row r="51" spans="1:7">
      <c r="A51" s="3">
        <v>141</v>
      </c>
      <c r="B51" s="1" t="s">
        <v>113</v>
      </c>
      <c r="C51" s="2" t="s">
        <v>79</v>
      </c>
      <c r="D51" s="2"/>
      <c r="E51" t="str">
        <f t="shared" si="0"/>
        <v>1401410</v>
      </c>
      <c r="F51" t="str">
        <f>IF(ISNA(VLOOKUP(TRIM(E51),[1]!Table_Query_from_BetcoViews[[#All],[AlternateID]:[MainSKU]],4,FALSE))=TRUE,(E51),(LEFT(VLOOKUP(TRIM(E51),[1]!Table_Query_from_BetcoViews[[#All],[AlternateID]:[MainSKU]],4,FALSE),6)))</f>
        <v>E82245</v>
      </c>
      <c r="G51" s="14" t="str">
        <f>IFERROR(VLOOKUP(TRIM(E51),[1]!Table_Query_from_BetcoViews[[AlternateID]:[ItemDescr2]],5,FALSE),C51)</f>
        <v>Front Caster Adjustment Knob</v>
      </c>
    </row>
    <row r="52" spans="1:7">
      <c r="A52" s="3">
        <v>142</v>
      </c>
      <c r="B52" s="1" t="s">
        <v>80</v>
      </c>
      <c r="C52" s="1" t="s">
        <v>81</v>
      </c>
      <c r="D52" s="1"/>
      <c r="E52" t="str">
        <f t="shared" si="0"/>
        <v>0000025</v>
      </c>
      <c r="F52" t="str">
        <f>IF(ISNA(VLOOKUP(TRIM(E52),[1]!Table_Query_from_BetcoViews[[#All],[AlternateID]:[MainSKU]],4,FALSE))=TRUE,(E52),(LEFT(VLOOKUP(TRIM(E52),[1]!Table_Query_from_BetcoViews[[#All],[AlternateID]:[MainSKU]],4,FALSE),6)))</f>
        <v>E82096</v>
      </c>
      <c r="G52" s="14" t="str">
        <f>IFERROR(VLOOKUP(TRIM(E52),[1]!Table_Query_from_BetcoViews[[AlternateID]:[ItemDescr2]],5,FALSE),C52)</f>
        <v>DM1400/1800  screw</v>
      </c>
    </row>
    <row r="53" spans="1:7">
      <c r="A53" s="3">
        <v>143</v>
      </c>
      <c r="B53" s="1" t="s">
        <v>82</v>
      </c>
      <c r="C53" s="1" t="s">
        <v>83</v>
      </c>
      <c r="D53" s="1"/>
      <c r="E53" t="s">
        <v>213</v>
      </c>
      <c r="F53" t="str">
        <f>IF(ISNA(VLOOKUP(TRIM(E53),[1]!Table_Query_from_BetcoViews[[#All],[AlternateID]:[MainSKU]],4,FALSE))=TRUE,(E53),(LEFT(VLOOKUP(TRIM(E53),[1]!Table_Query_from_BetcoViews[[#All],[AlternateID]:[MainSKU]],4,FALSE),6)))</f>
        <v>E82236</v>
      </c>
      <c r="G53" s="14" t="str">
        <f>IFERROR(VLOOKUP(TRIM(E53),[1]!Table_Query_from_BetcoViews[[AlternateID]:[ItemDescr2]],5,FALSE),C53)</f>
        <v>DM1400 brush housing  bottom</v>
      </c>
    </row>
    <row r="54" spans="1:7">
      <c r="A54" s="3">
        <v>144</v>
      </c>
      <c r="B54" s="1" t="s">
        <v>84</v>
      </c>
      <c r="C54" s="1" t="s">
        <v>85</v>
      </c>
      <c r="D54" s="1"/>
      <c r="E54">
        <v>1301021</v>
      </c>
      <c r="F54" t="s">
        <v>214</v>
      </c>
      <c r="G54" s="14" t="s">
        <v>215</v>
      </c>
    </row>
    <row r="55" spans="1:7">
      <c r="A55" s="6">
        <v>145</v>
      </c>
      <c r="B55" s="1" t="s">
        <v>86</v>
      </c>
      <c r="C55" s="1" t="s">
        <v>87</v>
      </c>
      <c r="D55" s="1"/>
      <c r="E55" t="str">
        <f t="shared" si="0"/>
        <v>1401450</v>
      </c>
      <c r="F55" t="str">
        <f>IF(ISNA(VLOOKUP(TRIM(E55),[1]!Table_Query_from_BetcoViews[[#All],[AlternateID]:[MainSKU]],4,FALSE))=TRUE,(E55),(LEFT(VLOOKUP(TRIM(E55),[1]!Table_Query_from_BetcoViews[[#All],[AlternateID]:[MainSKU]],4,FALSE),6)))</f>
        <v>E82188</v>
      </c>
      <c r="G55" s="14" t="str">
        <f>IFERROR(VLOOKUP(TRIM(E55),[1]!Table_Query_from_BetcoViews[[AlternateID]:[ItemDescr2]],5,FALSE),C55)</f>
        <v>DM1400   brush protector</v>
      </c>
    </row>
    <row r="56" spans="1:7">
      <c r="A56" s="6">
        <v>150</v>
      </c>
      <c r="B56" s="2" t="s">
        <v>88</v>
      </c>
      <c r="C56" s="2" t="s">
        <v>78</v>
      </c>
      <c r="D56" s="2"/>
      <c r="E56">
        <v>1101500</v>
      </c>
      <c r="F56" t="str">
        <f>IF(ISNA(VLOOKUP(TRIM(E56),[1]!Table_Query_from_BetcoViews[[#All],[AlternateID]:[MainSKU]],4,FALSE))=TRUE,(E56),(LEFT(VLOOKUP(TRIM(E56),[1]!Table_Query_from_BetcoViews[[#All],[AlternateID]:[MainSKU]],4,FALSE),6)))</f>
        <v>E82166</v>
      </c>
      <c r="G56" s="14" t="str">
        <f>IFERROR(VLOOKUP(TRIM(E56),[1]!Table_Query_from_BetcoViews[[AlternateID]:[ItemDescr2]],5,FALSE),C56)</f>
        <v>DM1400/1800  spring</v>
      </c>
    </row>
    <row r="57" spans="1:7">
      <c r="A57" s="3">
        <v>155</v>
      </c>
      <c r="B57" s="1" t="s">
        <v>89</v>
      </c>
      <c r="C57" s="1" t="s">
        <v>90</v>
      </c>
      <c r="D57" s="1"/>
      <c r="E57" t="str">
        <f t="shared" si="0"/>
        <v>0000026</v>
      </c>
      <c r="F57" t="str">
        <f>IF(ISNA(VLOOKUP(TRIM(E57),[1]!Table_Query_from_BetcoViews[[#All],[AlternateID]:[MainSKU]],4,FALSE))=TRUE,(E57),(LEFT(VLOOKUP(TRIM(E57),[1]!Table_Query_from_BetcoViews[[#All],[AlternateID]:[MainSKU]],4,FALSE),6)))</f>
        <v>E88508</v>
      </c>
      <c r="G57" s="14" t="str">
        <f>IFERROR(VLOOKUP(TRIM(E57),[1]!Table_Query_from_BetcoViews[[AlternateID]:[ItemDescr2]],5,FALSE),C57)</f>
        <v>Screw, M3 x 16 Zinc</v>
      </c>
    </row>
    <row r="58" spans="1:7">
      <c r="A58" s="3">
        <v>166</v>
      </c>
      <c r="B58" s="1" t="s">
        <v>91</v>
      </c>
      <c r="C58" s="1" t="s">
        <v>92</v>
      </c>
      <c r="D58" s="1"/>
      <c r="E58" t="str">
        <f t="shared" si="0"/>
        <v>1601660</v>
      </c>
      <c r="F58" t="str">
        <f>IF(ISNA(VLOOKUP(TRIM(E58),[1]!Table_Query_from_BetcoViews[[#All],[AlternateID]:[MainSKU]],4,FALSE))=TRUE,(E58),(LEFT(VLOOKUP(TRIM(E58),[1]!Table_Query_from_BetcoViews[[#All],[AlternateID]:[MainSKU]],4,FALSE),6)))</f>
        <v>1601660</v>
      </c>
      <c r="G58" s="14" t="str">
        <f>IFERROR(VLOOKUP(TRIM(E58),[1]!Table_Query_from_BetcoViews[[AlternateID]:[ItemDescr2]],5,FALSE),C58)</f>
        <v>Thermal Overload</v>
      </c>
    </row>
    <row r="59" spans="1:7">
      <c r="A59" s="3">
        <v>753</v>
      </c>
      <c r="B59" s="1" t="s">
        <v>93</v>
      </c>
      <c r="C59" s="1" t="s">
        <v>94</v>
      </c>
      <c r="D59" s="1"/>
      <c r="E59" t="str">
        <f t="shared" si="0"/>
        <v>1107530</v>
      </c>
      <c r="F59" t="s">
        <v>216</v>
      </c>
      <c r="G59" s="14" t="str">
        <f>IFERROR(VLOOKUP(TRIM(E59),[1]!Table_Query_from_BetcoViews[[AlternateID]:[ItemDescr2]],5,FALSE),C59)</f>
        <v>Bracket, Swivel</v>
      </c>
    </row>
    <row r="60" spans="1:7">
      <c r="A60" s="3">
        <v>1401</v>
      </c>
      <c r="B60" s="1" t="s">
        <v>95</v>
      </c>
      <c r="C60" s="1" t="s">
        <v>96</v>
      </c>
      <c r="D60" s="1"/>
      <c r="E60" t="str">
        <f t="shared" si="0"/>
        <v>1414010</v>
      </c>
      <c r="F60" t="str">
        <f>IF(ISNA(VLOOKUP(TRIM(E60),[1]!Table_Query_from_BetcoViews[[#All],[AlternateID]:[MainSKU]],4,FALSE))=TRUE,(E60),(LEFT(VLOOKUP(TRIM(E60),[1]!Table_Query_from_BetcoViews[[#All],[AlternateID]:[MainSKU]],4,FALSE),6)))</f>
        <v>E82195</v>
      </c>
      <c r="G60" s="14" t="str">
        <f>IFERROR(VLOOKUP(TRIM(E60),[1]!Table_Query_from_BetcoViews[[AlternateID]:[ItemDescr2]],5,FALSE),C60)</f>
        <v>DM 1400 Front Castor Shaft</v>
      </c>
    </row>
    <row r="61" spans="1:7">
      <c r="A61" s="3">
        <v>146</v>
      </c>
      <c r="B61" s="1" t="s">
        <v>97</v>
      </c>
      <c r="C61" s="1" t="s">
        <v>98</v>
      </c>
      <c r="D61" s="1"/>
      <c r="E61" t="str">
        <f t="shared" si="0"/>
        <v>1401460</v>
      </c>
      <c r="F61" t="str">
        <f>IF(ISNA(VLOOKUP(TRIM(E61),[1]!Table_Query_from_BetcoViews[[#All],[AlternateID]:[MainSKU]],4,FALSE))=TRUE,(E61),(LEFT(VLOOKUP(TRIM(E61),[1]!Table_Query_from_BetcoViews[[#All],[AlternateID]:[MainSKU]],4,FALSE),6)))</f>
        <v>E82191</v>
      </c>
      <c r="G61" s="14" t="str">
        <f>IFERROR(VLOOKUP(TRIM(E61),[1]!Table_Query_from_BetcoViews[[AlternateID]:[ItemDescr2]],5,FALSE),C61)</f>
        <v>DM1400/1800   brush protector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A7" sqref="A7:C34"/>
    </sheetView>
  </sheetViews>
  <sheetFormatPr defaultRowHeight="15"/>
  <cols>
    <col min="1" max="1" width="30.7109375" style="8" customWidth="1"/>
    <col min="2" max="2" width="10.42578125" style="12" bestFit="1" customWidth="1"/>
    <col min="3" max="3" width="17.7109375" bestFit="1" customWidth="1"/>
    <col min="4" max="4" width="13.85546875" bestFit="1" customWidth="1"/>
    <col min="5" max="6" width="13.5703125" bestFit="1" customWidth="1"/>
    <col min="7" max="7" width="12.5703125" bestFit="1" customWidth="1"/>
    <col min="8" max="8" width="21" bestFit="1" customWidth="1"/>
    <col min="9" max="9" width="4" bestFit="1" customWidth="1"/>
  </cols>
  <sheetData>
    <row r="2" spans="1:9">
      <c r="A2" s="7" t="s">
        <v>110</v>
      </c>
    </row>
    <row r="3" spans="1:9">
      <c r="A3" s="7"/>
    </row>
    <row r="5" spans="1:9">
      <c r="A5" s="7"/>
    </row>
    <row r="6" spans="1:9">
      <c r="A6" s="7" t="s">
        <v>46</v>
      </c>
      <c r="B6" s="1" t="s">
        <v>47</v>
      </c>
      <c r="C6" s="2" t="s">
        <v>0</v>
      </c>
      <c r="D6" s="2"/>
      <c r="E6" s="2"/>
      <c r="F6" s="2"/>
      <c r="G6" s="2"/>
      <c r="H6" s="2"/>
      <c r="I6" s="1"/>
    </row>
    <row r="7" spans="1:9">
      <c r="A7" s="9">
        <v>122</v>
      </c>
      <c r="B7" s="1" t="s">
        <v>48</v>
      </c>
      <c r="C7" s="1" t="s">
        <v>49</v>
      </c>
      <c r="D7" s="1"/>
      <c r="E7" s="1"/>
      <c r="F7" s="1"/>
      <c r="G7" s="1"/>
      <c r="H7" s="1"/>
    </row>
    <row r="8" spans="1:9">
      <c r="A8" s="9">
        <v>123</v>
      </c>
      <c r="B8" s="1" t="s">
        <v>50</v>
      </c>
      <c r="C8" s="1" t="s">
        <v>51</v>
      </c>
      <c r="D8" s="1"/>
      <c r="E8" s="1"/>
      <c r="F8" s="1"/>
      <c r="G8" s="1"/>
      <c r="H8" s="1"/>
    </row>
    <row r="9" spans="1:9">
      <c r="A9" s="9">
        <v>124</v>
      </c>
      <c r="B9" s="1" t="s">
        <v>52</v>
      </c>
      <c r="C9" s="1" t="s">
        <v>53</v>
      </c>
      <c r="D9" s="1"/>
      <c r="E9" s="1"/>
      <c r="F9" s="1"/>
      <c r="G9" s="1"/>
      <c r="H9" s="1"/>
    </row>
    <row r="10" spans="1:9">
      <c r="A10" s="13">
        <v>125</v>
      </c>
      <c r="B10" s="1" t="s">
        <v>54</v>
      </c>
      <c r="C10" s="1" t="s">
        <v>55</v>
      </c>
      <c r="D10" s="1"/>
      <c r="E10" s="1"/>
      <c r="F10" s="1"/>
      <c r="G10" s="1"/>
      <c r="H10" s="1"/>
      <c r="I10" s="3"/>
    </row>
    <row r="11" spans="1:9">
      <c r="A11" s="9">
        <v>126</v>
      </c>
      <c r="B11" s="1" t="s">
        <v>56</v>
      </c>
      <c r="C11" s="1" t="s">
        <v>57</v>
      </c>
      <c r="D11" s="1"/>
      <c r="E11" s="1"/>
      <c r="F11" s="1"/>
      <c r="G11" s="1"/>
      <c r="H11" s="1"/>
    </row>
    <row r="12" spans="1:9">
      <c r="A12" s="10">
        <v>127</v>
      </c>
      <c r="B12" s="2" t="s">
        <v>58</v>
      </c>
      <c r="C12" s="2" t="s">
        <v>59</v>
      </c>
      <c r="D12" s="2"/>
      <c r="E12" s="2"/>
      <c r="F12" s="2"/>
      <c r="G12" s="2"/>
      <c r="H12" s="2"/>
      <c r="I12" s="4"/>
    </row>
    <row r="13" spans="1:9">
      <c r="A13" s="9">
        <v>128</v>
      </c>
      <c r="B13" s="1" t="s">
        <v>60</v>
      </c>
      <c r="C13" s="1" t="s">
        <v>61</v>
      </c>
      <c r="D13" s="1"/>
      <c r="E13" s="1"/>
      <c r="F13" s="1"/>
      <c r="G13" s="1"/>
      <c r="H13" s="1"/>
    </row>
    <row r="14" spans="1:9">
      <c r="A14" s="9">
        <v>128</v>
      </c>
      <c r="B14" s="1" t="s">
        <v>111</v>
      </c>
      <c r="C14" s="1" t="s">
        <v>62</v>
      </c>
      <c r="D14" s="1"/>
      <c r="E14" s="1"/>
      <c r="F14" s="1"/>
      <c r="G14" s="1"/>
      <c r="H14" s="1"/>
    </row>
    <row r="15" spans="1:9">
      <c r="A15" s="9">
        <v>130</v>
      </c>
      <c r="B15" s="1" t="s">
        <v>63</v>
      </c>
      <c r="C15" s="1" t="s">
        <v>64</v>
      </c>
      <c r="D15" s="1"/>
      <c r="E15" s="1"/>
      <c r="F15" s="1"/>
      <c r="G15" s="1"/>
      <c r="H15" s="1"/>
    </row>
    <row r="16" spans="1:9">
      <c r="A16" s="9">
        <v>130</v>
      </c>
      <c r="B16" s="1" t="s">
        <v>65</v>
      </c>
      <c r="C16" s="1" t="s">
        <v>66</v>
      </c>
      <c r="D16" s="1"/>
      <c r="E16" s="1"/>
      <c r="F16" s="1"/>
      <c r="G16" s="1"/>
      <c r="H16" s="1"/>
    </row>
    <row r="17" spans="1:9">
      <c r="A17" s="9">
        <v>130</v>
      </c>
      <c r="B17" s="1" t="s">
        <v>67</v>
      </c>
      <c r="C17" s="1" t="s">
        <v>66</v>
      </c>
      <c r="D17" s="1"/>
      <c r="E17" s="1"/>
      <c r="F17" s="1"/>
      <c r="G17" s="1"/>
      <c r="H17" s="1"/>
    </row>
    <row r="18" spans="1:9">
      <c r="A18" s="9">
        <v>133</v>
      </c>
      <c r="B18" s="1" t="s">
        <v>68</v>
      </c>
      <c r="C18" s="1" t="s">
        <v>69</v>
      </c>
      <c r="D18" s="1"/>
      <c r="E18" s="1"/>
      <c r="F18" s="1"/>
      <c r="G18" s="1"/>
      <c r="H18" s="1"/>
    </row>
    <row r="19" spans="1:9">
      <c r="A19" s="10">
        <v>133</v>
      </c>
      <c r="B19" s="2" t="s">
        <v>70</v>
      </c>
      <c r="C19" s="2" t="s">
        <v>71</v>
      </c>
      <c r="D19" s="2"/>
      <c r="E19" s="2"/>
      <c r="F19" s="2"/>
      <c r="G19" s="2"/>
      <c r="H19" s="2"/>
    </row>
    <row r="20" spans="1:9">
      <c r="A20" s="9">
        <v>136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3"/>
    </row>
    <row r="21" spans="1:9">
      <c r="A21" s="9">
        <v>137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1"/>
    </row>
    <row r="22" spans="1:9">
      <c r="A22" s="9">
        <v>138</v>
      </c>
      <c r="B22" s="1" t="s">
        <v>112</v>
      </c>
      <c r="C22" s="1" t="s">
        <v>76</v>
      </c>
      <c r="D22" s="1"/>
      <c r="E22" s="1"/>
      <c r="F22" s="1"/>
      <c r="G22" s="1"/>
      <c r="H22" s="1"/>
    </row>
    <row r="23" spans="1:9">
      <c r="A23" s="9">
        <v>139</v>
      </c>
      <c r="B23" s="1" t="s">
        <v>77</v>
      </c>
      <c r="C23" s="1" t="s">
        <v>78</v>
      </c>
      <c r="D23" s="1"/>
      <c r="E23" s="1"/>
      <c r="F23" s="1"/>
      <c r="G23" s="1"/>
      <c r="H23" s="1"/>
    </row>
    <row r="24" spans="1:9">
      <c r="A24" s="9">
        <v>141</v>
      </c>
      <c r="B24" s="1" t="s">
        <v>113</v>
      </c>
      <c r="C24" s="2" t="s">
        <v>79</v>
      </c>
      <c r="D24" s="2"/>
      <c r="E24" s="2"/>
      <c r="F24" s="2"/>
      <c r="G24" s="2"/>
      <c r="H24" s="2"/>
    </row>
    <row r="25" spans="1:9">
      <c r="A25" s="9">
        <v>142</v>
      </c>
      <c r="B25" s="1" t="s">
        <v>80</v>
      </c>
      <c r="C25" s="1" t="s">
        <v>81</v>
      </c>
      <c r="D25" s="1"/>
      <c r="E25" s="5"/>
      <c r="F25" s="1"/>
      <c r="G25" s="1"/>
      <c r="H25" s="1"/>
      <c r="I25" s="3"/>
    </row>
    <row r="26" spans="1:9">
      <c r="A26" s="9">
        <v>143</v>
      </c>
      <c r="B26" s="1" t="s">
        <v>82</v>
      </c>
      <c r="C26" s="1" t="s">
        <v>83</v>
      </c>
      <c r="D26" s="1"/>
      <c r="E26" s="1"/>
      <c r="F26" s="1"/>
      <c r="G26" s="1"/>
      <c r="H26" s="1"/>
    </row>
    <row r="27" spans="1:9">
      <c r="A27" s="9">
        <v>144</v>
      </c>
      <c r="B27" s="1" t="s">
        <v>84</v>
      </c>
      <c r="C27" s="1" t="s">
        <v>85</v>
      </c>
      <c r="D27" s="1"/>
      <c r="E27" s="1"/>
      <c r="F27" s="1"/>
      <c r="G27" s="1"/>
      <c r="H27" s="1"/>
    </row>
    <row r="28" spans="1:9">
      <c r="A28" s="13">
        <v>145</v>
      </c>
      <c r="B28" s="1" t="s">
        <v>86</v>
      </c>
      <c r="C28" s="1" t="s">
        <v>87</v>
      </c>
      <c r="D28" s="1"/>
      <c r="E28" s="1"/>
      <c r="F28" s="1"/>
      <c r="G28" s="1"/>
      <c r="H28" s="1"/>
      <c r="I28" s="3"/>
    </row>
    <row r="29" spans="1:9">
      <c r="A29" s="13">
        <v>150</v>
      </c>
      <c r="B29" s="2" t="s">
        <v>88</v>
      </c>
      <c r="C29" s="2" t="s">
        <v>78</v>
      </c>
      <c r="D29" s="2"/>
      <c r="E29" s="2"/>
      <c r="F29" s="2"/>
      <c r="G29" s="2"/>
      <c r="H29" s="2"/>
    </row>
    <row r="30" spans="1:9">
      <c r="A30" s="9">
        <v>155</v>
      </c>
      <c r="B30" s="1" t="s">
        <v>89</v>
      </c>
      <c r="C30" s="1" t="s">
        <v>90</v>
      </c>
      <c r="D30" s="1"/>
      <c r="E30" s="1"/>
      <c r="F30" s="1"/>
      <c r="G30" s="1"/>
      <c r="H30" s="1"/>
      <c r="I30" s="3"/>
    </row>
    <row r="31" spans="1:9">
      <c r="A31" s="9">
        <v>166</v>
      </c>
      <c r="B31" s="1" t="s">
        <v>91</v>
      </c>
      <c r="C31" s="1" t="s">
        <v>92</v>
      </c>
      <c r="D31" s="1"/>
      <c r="E31" s="1"/>
      <c r="F31" s="1"/>
      <c r="G31" s="1"/>
      <c r="H31" s="1"/>
    </row>
    <row r="32" spans="1:9">
      <c r="A32" s="9">
        <v>753</v>
      </c>
      <c r="B32" s="1" t="s">
        <v>93</v>
      </c>
      <c r="C32" s="1" t="s">
        <v>94</v>
      </c>
      <c r="D32" s="1"/>
      <c r="E32" s="1"/>
      <c r="F32" s="1"/>
      <c r="G32" s="1"/>
      <c r="H32" s="1"/>
    </row>
    <row r="33" spans="1:8">
      <c r="A33" s="9">
        <v>1401</v>
      </c>
      <c r="B33" s="1" t="s">
        <v>95</v>
      </c>
      <c r="C33" s="1" t="s">
        <v>96</v>
      </c>
      <c r="D33" s="1"/>
      <c r="E33" s="1"/>
      <c r="F33" s="1"/>
      <c r="G33" s="1"/>
      <c r="H33" s="1"/>
    </row>
    <row r="34" spans="1:8">
      <c r="A34" s="9">
        <v>146</v>
      </c>
      <c r="B34" s="1" t="s">
        <v>97</v>
      </c>
      <c r="C34" s="1" t="s">
        <v>98</v>
      </c>
      <c r="D34" s="1"/>
      <c r="E34" s="1"/>
      <c r="F34" s="1"/>
      <c r="G34" s="1"/>
    </row>
    <row r="35" spans="1:8">
      <c r="B35" s="1"/>
    </row>
    <row r="36" spans="1:8">
      <c r="F36" s="1" t="s">
        <v>99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H33"/>
  <sheetViews>
    <sheetView zoomScaleNormal="100" workbookViewId="0">
      <selection sqref="A1:H33"/>
    </sheetView>
  </sheetViews>
  <sheetFormatPr defaultRowHeight="15"/>
  <cols>
    <col min="1" max="1" width="5.5703125" customWidth="1"/>
    <col min="2" max="3" width="9.140625" style="18"/>
    <col min="4" max="4" width="28" customWidth="1"/>
    <col min="5" max="5" width="5.140625" customWidth="1"/>
    <col min="6" max="7" width="9.140625" style="19"/>
    <col min="8" max="8" width="26.28515625" customWidth="1"/>
  </cols>
  <sheetData>
    <row r="2" spans="2:8" ht="15.75">
      <c r="D2" s="29" t="s">
        <v>114</v>
      </c>
    </row>
    <row r="4" spans="2:8">
      <c r="B4" s="21" t="s">
        <v>196</v>
      </c>
      <c r="C4" s="21" t="s">
        <v>197</v>
      </c>
      <c r="D4" s="22" t="s">
        <v>0</v>
      </c>
      <c r="E4" s="16"/>
      <c r="F4" s="26" t="s">
        <v>196</v>
      </c>
      <c r="G4" s="26" t="s">
        <v>197</v>
      </c>
      <c r="H4" s="27" t="s">
        <v>0</v>
      </c>
    </row>
    <row r="5" spans="2:8">
      <c r="B5" s="23">
        <v>2</v>
      </c>
      <c r="C5" s="23" t="s">
        <v>115</v>
      </c>
      <c r="D5" s="24" t="s">
        <v>116</v>
      </c>
      <c r="E5" s="17"/>
      <c r="F5" s="28">
        <v>122</v>
      </c>
      <c r="G5" s="28" t="s">
        <v>158</v>
      </c>
      <c r="H5" s="24" t="s">
        <v>242</v>
      </c>
    </row>
    <row r="6" spans="2:8">
      <c r="B6" s="23">
        <v>16</v>
      </c>
      <c r="C6" s="23" t="s">
        <v>117</v>
      </c>
      <c r="D6" s="24" t="s">
        <v>198</v>
      </c>
      <c r="E6" s="17"/>
      <c r="F6" s="28">
        <v>123</v>
      </c>
      <c r="G6" s="28" t="s">
        <v>160</v>
      </c>
      <c r="H6" s="24" t="s">
        <v>161</v>
      </c>
    </row>
    <row r="7" spans="2:8">
      <c r="B7" s="23">
        <v>20</v>
      </c>
      <c r="C7" s="23" t="s">
        <v>118</v>
      </c>
      <c r="D7" s="24" t="s">
        <v>5</v>
      </c>
      <c r="E7" s="17"/>
      <c r="F7" s="28">
        <v>124</v>
      </c>
      <c r="G7" s="28" t="s">
        <v>162</v>
      </c>
      <c r="H7" s="24" t="s">
        <v>243</v>
      </c>
    </row>
    <row r="8" spans="2:8">
      <c r="B8" s="23">
        <v>52</v>
      </c>
      <c r="C8" s="23" t="s">
        <v>119</v>
      </c>
      <c r="D8" s="24" t="s">
        <v>120</v>
      </c>
      <c r="E8" s="17"/>
      <c r="F8" s="28">
        <v>125</v>
      </c>
      <c r="G8" s="28" t="s">
        <v>164</v>
      </c>
      <c r="H8" s="24" t="s">
        <v>55</v>
      </c>
    </row>
    <row r="9" spans="2:8">
      <c r="B9" s="23">
        <v>67</v>
      </c>
      <c r="C9" s="23" t="s">
        <v>121</v>
      </c>
      <c r="D9" s="24" t="s">
        <v>116</v>
      </c>
      <c r="E9" s="17"/>
      <c r="F9" s="28">
        <v>126</v>
      </c>
      <c r="G9" s="28" t="s">
        <v>165</v>
      </c>
      <c r="H9" s="24" t="s">
        <v>57</v>
      </c>
    </row>
    <row r="10" spans="2:8">
      <c r="B10" s="23">
        <v>69</v>
      </c>
      <c r="C10" s="23" t="s">
        <v>217</v>
      </c>
      <c r="D10" s="24" t="s">
        <v>218</v>
      </c>
      <c r="E10" s="17"/>
      <c r="F10" s="28">
        <v>127</v>
      </c>
      <c r="G10" s="28" t="s">
        <v>145</v>
      </c>
      <c r="H10" s="24" t="s">
        <v>236</v>
      </c>
    </row>
    <row r="11" spans="2:8">
      <c r="B11" s="23">
        <v>70</v>
      </c>
      <c r="C11" s="23" t="s">
        <v>122</v>
      </c>
      <c r="D11" s="24" t="s">
        <v>123</v>
      </c>
      <c r="E11" s="17"/>
      <c r="F11" s="28">
        <v>128</v>
      </c>
      <c r="G11" s="28" t="s">
        <v>228</v>
      </c>
      <c r="H11" s="24" t="s">
        <v>229</v>
      </c>
    </row>
    <row r="12" spans="2:8">
      <c r="B12" s="23">
        <v>73</v>
      </c>
      <c r="C12" s="23" t="s">
        <v>219</v>
      </c>
      <c r="D12" s="24" t="s">
        <v>220</v>
      </c>
      <c r="E12" s="17"/>
      <c r="F12" s="28">
        <v>128</v>
      </c>
      <c r="G12" s="28" t="s">
        <v>167</v>
      </c>
      <c r="H12" s="24" t="s">
        <v>244</v>
      </c>
    </row>
    <row r="13" spans="2:8">
      <c r="B13" s="23">
        <v>73</v>
      </c>
      <c r="C13" s="23" t="s">
        <v>125</v>
      </c>
      <c r="D13" s="24" t="s">
        <v>200</v>
      </c>
      <c r="E13" s="17"/>
      <c r="F13" s="28">
        <v>130</v>
      </c>
      <c r="G13" s="28" t="s">
        <v>170</v>
      </c>
      <c r="H13" s="24" t="s">
        <v>245</v>
      </c>
    </row>
    <row r="14" spans="2:8">
      <c r="B14" s="23">
        <v>78</v>
      </c>
      <c r="C14" s="23" t="s">
        <v>126</v>
      </c>
      <c r="D14" s="24" t="s">
        <v>239</v>
      </c>
      <c r="E14" s="17"/>
      <c r="F14" s="28">
        <v>130</v>
      </c>
      <c r="G14" s="28" t="s">
        <v>169</v>
      </c>
      <c r="H14" s="24" t="s">
        <v>245</v>
      </c>
    </row>
    <row r="15" spans="2:8">
      <c r="B15" s="23">
        <v>79</v>
      </c>
      <c r="C15" s="23" t="s">
        <v>128</v>
      </c>
      <c r="D15" s="24" t="s">
        <v>17</v>
      </c>
      <c r="E15" s="17"/>
      <c r="F15" s="28">
        <v>130</v>
      </c>
      <c r="G15" s="28" t="s">
        <v>170</v>
      </c>
      <c r="H15" s="24" t="s">
        <v>246</v>
      </c>
    </row>
    <row r="16" spans="2:8">
      <c r="B16" s="23">
        <v>83</v>
      </c>
      <c r="C16" s="23" t="s">
        <v>129</v>
      </c>
      <c r="D16" s="24" t="s">
        <v>130</v>
      </c>
      <c r="E16" s="17"/>
      <c r="F16" s="28">
        <v>133</v>
      </c>
      <c r="G16" s="28" t="s">
        <v>230</v>
      </c>
      <c r="H16" s="24" t="s">
        <v>247</v>
      </c>
    </row>
    <row r="17" spans="2:8">
      <c r="B17" s="23">
        <v>89</v>
      </c>
      <c r="C17" s="23" t="s">
        <v>221</v>
      </c>
      <c r="D17" s="24" t="s">
        <v>222</v>
      </c>
      <c r="E17" s="17"/>
      <c r="F17" s="28">
        <v>133</v>
      </c>
      <c r="G17" s="28" t="s">
        <v>173</v>
      </c>
      <c r="H17" s="24" t="s">
        <v>248</v>
      </c>
    </row>
    <row r="18" spans="2:8">
      <c r="B18" s="23">
        <v>90</v>
      </c>
      <c r="C18" s="23" t="s">
        <v>223</v>
      </c>
      <c r="D18" s="24" t="s">
        <v>224</v>
      </c>
      <c r="E18" s="17"/>
      <c r="F18" s="28">
        <v>136</v>
      </c>
      <c r="G18" s="28" t="s">
        <v>174</v>
      </c>
      <c r="H18" s="24" t="s">
        <v>249</v>
      </c>
    </row>
    <row r="19" spans="2:8">
      <c r="B19" s="23">
        <v>96</v>
      </c>
      <c r="C19" s="23" t="s">
        <v>133</v>
      </c>
      <c r="D19" s="24" t="s">
        <v>134</v>
      </c>
      <c r="E19" s="17"/>
      <c r="F19" s="28">
        <v>137</v>
      </c>
      <c r="G19" s="28" t="s">
        <v>231</v>
      </c>
      <c r="H19" s="24" t="s">
        <v>250</v>
      </c>
    </row>
    <row r="20" spans="2:8">
      <c r="B20" s="23">
        <v>98</v>
      </c>
      <c r="C20" s="23" t="s">
        <v>135</v>
      </c>
      <c r="D20" s="24" t="s">
        <v>237</v>
      </c>
      <c r="E20" s="17"/>
      <c r="F20" s="28">
        <v>138</v>
      </c>
      <c r="G20" s="28" t="s">
        <v>232</v>
      </c>
      <c r="H20" s="24" t="s">
        <v>251</v>
      </c>
    </row>
    <row r="21" spans="2:8">
      <c r="B21" s="23">
        <v>99</v>
      </c>
      <c r="C21" s="23" t="s">
        <v>137</v>
      </c>
      <c r="D21" s="24" t="s">
        <v>138</v>
      </c>
      <c r="E21" s="17"/>
      <c r="F21" s="28">
        <v>139</v>
      </c>
      <c r="G21" s="28" t="s">
        <v>178</v>
      </c>
      <c r="H21" s="24" t="s">
        <v>78</v>
      </c>
    </row>
    <row r="22" spans="2:8">
      <c r="B22" s="23">
        <v>100</v>
      </c>
      <c r="C22" s="23" t="s">
        <v>139</v>
      </c>
      <c r="D22" s="24" t="s">
        <v>238</v>
      </c>
      <c r="E22" s="17"/>
      <c r="F22" s="28">
        <v>141</v>
      </c>
      <c r="G22" s="28" t="s">
        <v>180</v>
      </c>
      <c r="H22" s="24" t="s">
        <v>252</v>
      </c>
    </row>
    <row r="23" spans="2:8">
      <c r="B23" s="23">
        <v>101</v>
      </c>
      <c r="C23" s="23" t="s">
        <v>141</v>
      </c>
      <c r="D23" s="24" t="s">
        <v>31</v>
      </c>
      <c r="E23" s="17"/>
      <c r="F23" s="28">
        <v>142</v>
      </c>
      <c r="G23" s="28" t="s">
        <v>182</v>
      </c>
      <c r="H23" s="24" t="s">
        <v>116</v>
      </c>
    </row>
    <row r="24" spans="2:8">
      <c r="B24" s="23">
        <v>102</v>
      </c>
      <c r="C24" s="23" t="s">
        <v>225</v>
      </c>
      <c r="D24" s="24" t="s">
        <v>226</v>
      </c>
      <c r="E24" s="17"/>
      <c r="F24" s="28">
        <v>143</v>
      </c>
      <c r="G24" s="28" t="s">
        <v>233</v>
      </c>
      <c r="H24" s="24" t="s">
        <v>255</v>
      </c>
    </row>
    <row r="25" spans="2:8">
      <c r="B25" s="23">
        <v>103</v>
      </c>
      <c r="C25" s="23" t="s">
        <v>143</v>
      </c>
      <c r="D25" s="24" t="s">
        <v>235</v>
      </c>
      <c r="E25" s="17"/>
      <c r="F25" s="28">
        <v>144</v>
      </c>
      <c r="G25" s="28" t="s">
        <v>214</v>
      </c>
      <c r="H25" s="24" t="s">
        <v>215</v>
      </c>
    </row>
    <row r="26" spans="2:8">
      <c r="B26" s="25">
        <v>104</v>
      </c>
      <c r="C26" s="23" t="s">
        <v>145</v>
      </c>
      <c r="D26" s="24" t="s">
        <v>236</v>
      </c>
      <c r="E26" s="17"/>
      <c r="F26" s="28">
        <v>145</v>
      </c>
      <c r="G26" s="28" t="s">
        <v>185</v>
      </c>
      <c r="H26" s="24" t="s">
        <v>253</v>
      </c>
    </row>
    <row r="27" spans="2:8">
      <c r="B27" s="25">
        <v>105</v>
      </c>
      <c r="C27" s="23" t="s">
        <v>204</v>
      </c>
      <c r="D27" s="24" t="s">
        <v>37</v>
      </c>
      <c r="E27" s="17"/>
      <c r="F27" s="28">
        <v>150</v>
      </c>
      <c r="G27" s="28" t="s">
        <v>234</v>
      </c>
      <c r="H27" s="24" t="s">
        <v>78</v>
      </c>
    </row>
    <row r="28" spans="2:8">
      <c r="B28" s="23">
        <v>106</v>
      </c>
      <c r="C28" s="23" t="s">
        <v>148</v>
      </c>
      <c r="D28" s="24" t="s">
        <v>149</v>
      </c>
      <c r="E28" s="17"/>
      <c r="F28" s="28">
        <v>155</v>
      </c>
      <c r="G28" s="28" t="s">
        <v>188</v>
      </c>
      <c r="H28" s="24" t="s">
        <v>189</v>
      </c>
    </row>
    <row r="29" spans="2:8">
      <c r="B29" s="23">
        <v>107</v>
      </c>
      <c r="C29" s="23" t="s">
        <v>150</v>
      </c>
      <c r="D29" s="24" t="s">
        <v>151</v>
      </c>
      <c r="E29" s="17"/>
      <c r="F29" s="28">
        <v>166</v>
      </c>
      <c r="G29" s="28" t="s">
        <v>190</v>
      </c>
      <c r="H29" s="24" t="s">
        <v>92</v>
      </c>
    </row>
    <row r="30" spans="2:8">
      <c r="B30" s="23">
        <v>108</v>
      </c>
      <c r="C30" s="23" t="s">
        <v>152</v>
      </c>
      <c r="D30" s="24" t="s">
        <v>42</v>
      </c>
      <c r="E30" s="17"/>
      <c r="F30" s="28">
        <v>753</v>
      </c>
      <c r="G30" s="28" t="s">
        <v>216</v>
      </c>
      <c r="H30" s="24" t="s">
        <v>94</v>
      </c>
    </row>
    <row r="31" spans="2:8">
      <c r="B31" s="23">
        <v>116</v>
      </c>
      <c r="C31" s="23" t="s">
        <v>153</v>
      </c>
      <c r="D31" s="24" t="s">
        <v>240</v>
      </c>
      <c r="E31" s="17"/>
      <c r="F31" s="28">
        <v>1401</v>
      </c>
      <c r="G31" s="28" t="s">
        <v>192</v>
      </c>
      <c r="H31" s="24" t="s">
        <v>254</v>
      </c>
    </row>
    <row r="32" spans="2:8">
      <c r="B32" s="23">
        <v>117</v>
      </c>
      <c r="C32" s="23" t="s">
        <v>155</v>
      </c>
      <c r="D32" s="24" t="s">
        <v>156</v>
      </c>
      <c r="E32" s="17"/>
      <c r="F32" s="28">
        <v>146</v>
      </c>
      <c r="G32" s="28" t="s">
        <v>194</v>
      </c>
      <c r="H32" s="24" t="s">
        <v>253</v>
      </c>
    </row>
    <row r="33" spans="2:8">
      <c r="B33" s="23">
        <v>119</v>
      </c>
      <c r="C33" s="23" t="s">
        <v>227</v>
      </c>
      <c r="D33" s="24" t="s">
        <v>241</v>
      </c>
      <c r="E33" s="17"/>
      <c r="F33" s="20"/>
      <c r="G33" s="20"/>
      <c r="H33" s="17"/>
    </row>
  </sheetData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60"/>
  <sheetViews>
    <sheetView workbookViewId="0">
      <selection activeCell="C9" sqref="C9"/>
    </sheetView>
  </sheetViews>
  <sheetFormatPr defaultRowHeight="15"/>
  <cols>
    <col min="4" max="4" width="42" customWidth="1"/>
    <col min="8" max="8" width="61" customWidth="1"/>
  </cols>
  <sheetData>
    <row r="1" spans="2:4">
      <c r="D1" t="s">
        <v>114</v>
      </c>
    </row>
    <row r="3" spans="2:4">
      <c r="B3" t="s">
        <v>196</v>
      </c>
      <c r="C3" t="s">
        <v>197</v>
      </c>
      <c r="D3" t="s">
        <v>0</v>
      </c>
    </row>
    <row r="4" spans="2:4">
      <c r="B4">
        <v>2</v>
      </c>
      <c r="C4" t="s">
        <v>115</v>
      </c>
      <c r="D4" t="s">
        <v>116</v>
      </c>
    </row>
    <row r="5" spans="2:4">
      <c r="B5">
        <v>16</v>
      </c>
      <c r="C5" t="s">
        <v>117</v>
      </c>
      <c r="D5" t="s">
        <v>198</v>
      </c>
    </row>
    <row r="6" spans="2:4">
      <c r="B6">
        <v>20</v>
      </c>
      <c r="C6" t="s">
        <v>118</v>
      </c>
      <c r="D6" t="s">
        <v>5</v>
      </c>
    </row>
    <row r="7" spans="2:4">
      <c r="B7">
        <v>52</v>
      </c>
      <c r="C7" t="s">
        <v>119</v>
      </c>
      <c r="D7" t="s">
        <v>120</v>
      </c>
    </row>
    <row r="8" spans="2:4">
      <c r="B8">
        <v>67</v>
      </c>
      <c r="C8" t="s">
        <v>121</v>
      </c>
      <c r="D8" t="s">
        <v>116</v>
      </c>
    </row>
    <row r="9" spans="2:4">
      <c r="B9">
        <v>69</v>
      </c>
      <c r="C9">
        <v>110069</v>
      </c>
      <c r="D9" t="s">
        <v>10</v>
      </c>
    </row>
    <row r="10" spans="2:4">
      <c r="B10">
        <v>70</v>
      </c>
      <c r="C10" t="s">
        <v>122</v>
      </c>
      <c r="D10" t="s">
        <v>123</v>
      </c>
    </row>
    <row r="11" spans="2:4">
      <c r="B11">
        <v>73</v>
      </c>
      <c r="C11" t="s">
        <v>124</v>
      </c>
      <c r="D11" t="s">
        <v>13</v>
      </c>
    </row>
    <row r="12" spans="2:4">
      <c r="B12">
        <v>73</v>
      </c>
      <c r="C12" t="s">
        <v>125</v>
      </c>
      <c r="D12" t="s">
        <v>15</v>
      </c>
    </row>
    <row r="13" spans="2:4">
      <c r="B13">
        <v>78</v>
      </c>
      <c r="C13" t="s">
        <v>126</v>
      </c>
      <c r="D13" t="s">
        <v>127</v>
      </c>
    </row>
    <row r="14" spans="2:4">
      <c r="B14">
        <v>79</v>
      </c>
      <c r="C14" t="s">
        <v>128</v>
      </c>
      <c r="D14" t="s">
        <v>17</v>
      </c>
    </row>
    <row r="15" spans="2:4">
      <c r="B15">
        <v>83</v>
      </c>
      <c r="C15" t="s">
        <v>129</v>
      </c>
      <c r="D15" t="s">
        <v>130</v>
      </c>
    </row>
    <row r="16" spans="2:4">
      <c r="B16">
        <v>89</v>
      </c>
      <c r="C16" t="s">
        <v>131</v>
      </c>
      <c r="D16" t="s">
        <v>20</v>
      </c>
    </row>
    <row r="17" spans="2:4">
      <c r="B17">
        <v>90</v>
      </c>
      <c r="C17" t="s">
        <v>132</v>
      </c>
      <c r="D17" t="s">
        <v>21</v>
      </c>
    </row>
    <row r="18" spans="2:4">
      <c r="B18">
        <v>96</v>
      </c>
      <c r="C18" t="s">
        <v>133</v>
      </c>
      <c r="D18" t="s">
        <v>134</v>
      </c>
    </row>
    <row r="19" spans="2:4">
      <c r="B19">
        <v>98</v>
      </c>
      <c r="C19" t="s">
        <v>135</v>
      </c>
      <c r="D19" t="s">
        <v>136</v>
      </c>
    </row>
    <row r="20" spans="2:4">
      <c r="B20">
        <v>99</v>
      </c>
      <c r="C20" t="s">
        <v>137</v>
      </c>
      <c r="D20" t="s">
        <v>138</v>
      </c>
    </row>
    <row r="21" spans="2:4">
      <c r="B21">
        <v>100</v>
      </c>
      <c r="C21" t="s">
        <v>139</v>
      </c>
      <c r="D21" t="s">
        <v>140</v>
      </c>
    </row>
    <row r="22" spans="2:4">
      <c r="B22">
        <v>101</v>
      </c>
      <c r="C22" t="s">
        <v>141</v>
      </c>
      <c r="D22" t="s">
        <v>31</v>
      </c>
    </row>
    <row r="23" spans="2:4">
      <c r="B23">
        <v>102</v>
      </c>
      <c r="C23" t="s">
        <v>142</v>
      </c>
      <c r="D23" t="s">
        <v>32</v>
      </c>
    </row>
    <row r="24" spans="2:4">
      <c r="B24">
        <v>103</v>
      </c>
      <c r="C24" t="s">
        <v>143</v>
      </c>
      <c r="D24" t="s">
        <v>144</v>
      </c>
    </row>
    <row r="25" spans="2:4">
      <c r="B25" s="15">
        <v>104</v>
      </c>
      <c r="C25" t="s">
        <v>145</v>
      </c>
      <c r="D25" t="s">
        <v>146</v>
      </c>
    </row>
    <row r="26" spans="2:4">
      <c r="B26" s="15">
        <v>105</v>
      </c>
      <c r="C26" t="s">
        <v>147</v>
      </c>
      <c r="D26" t="s">
        <v>37</v>
      </c>
    </row>
    <row r="27" spans="2:4">
      <c r="B27">
        <v>106</v>
      </c>
      <c r="C27" t="s">
        <v>148</v>
      </c>
      <c r="D27" t="s">
        <v>149</v>
      </c>
    </row>
    <row r="28" spans="2:4">
      <c r="B28">
        <v>107</v>
      </c>
      <c r="C28" t="s">
        <v>150</v>
      </c>
      <c r="D28" t="s">
        <v>151</v>
      </c>
    </row>
    <row r="29" spans="2:4">
      <c r="B29">
        <v>108</v>
      </c>
      <c r="C29" t="s">
        <v>152</v>
      </c>
      <c r="D29" t="s">
        <v>42</v>
      </c>
    </row>
    <row r="30" spans="2:4">
      <c r="B30">
        <v>116</v>
      </c>
      <c r="C30" t="s">
        <v>153</v>
      </c>
      <c r="D30" t="s">
        <v>154</v>
      </c>
    </row>
    <row r="31" spans="2:4">
      <c r="B31">
        <v>117</v>
      </c>
      <c r="C31" t="s">
        <v>155</v>
      </c>
      <c r="D31" t="s">
        <v>156</v>
      </c>
    </row>
    <row r="32" spans="2:4">
      <c r="B32">
        <v>119</v>
      </c>
      <c r="C32" t="s">
        <v>157</v>
      </c>
      <c r="D32" t="s">
        <v>45</v>
      </c>
    </row>
    <row r="33" spans="2:4">
      <c r="B33">
        <v>122</v>
      </c>
      <c r="C33" t="s">
        <v>158</v>
      </c>
      <c r="D33" t="s">
        <v>159</v>
      </c>
    </row>
    <row r="34" spans="2:4">
      <c r="B34">
        <v>123</v>
      </c>
      <c r="C34" t="s">
        <v>160</v>
      </c>
      <c r="D34" t="s">
        <v>161</v>
      </c>
    </row>
    <row r="35" spans="2:4">
      <c r="B35">
        <v>124</v>
      </c>
      <c r="C35" t="s">
        <v>162</v>
      </c>
      <c r="D35" t="s">
        <v>163</v>
      </c>
    </row>
    <row r="36" spans="2:4">
      <c r="B36">
        <v>125</v>
      </c>
      <c r="C36" t="s">
        <v>164</v>
      </c>
      <c r="D36" t="s">
        <v>55</v>
      </c>
    </row>
    <row r="37" spans="2:4">
      <c r="B37">
        <v>126</v>
      </c>
      <c r="C37" t="s">
        <v>165</v>
      </c>
      <c r="D37" t="s">
        <v>57</v>
      </c>
    </row>
    <row r="38" spans="2:4">
      <c r="B38">
        <v>127</v>
      </c>
      <c r="C38" t="s">
        <v>145</v>
      </c>
      <c r="D38" t="s">
        <v>146</v>
      </c>
    </row>
    <row r="39" spans="2:4">
      <c r="B39">
        <v>128</v>
      </c>
      <c r="C39" t="s">
        <v>166</v>
      </c>
      <c r="D39" t="s">
        <v>61</v>
      </c>
    </row>
    <row r="40" spans="2:4">
      <c r="B40">
        <v>128</v>
      </c>
      <c r="C40" t="s">
        <v>167</v>
      </c>
      <c r="D40" t="s">
        <v>62</v>
      </c>
    </row>
    <row r="41" spans="2:4">
      <c r="B41">
        <v>130</v>
      </c>
      <c r="C41" t="s">
        <v>168</v>
      </c>
      <c r="D41" t="s">
        <v>64</v>
      </c>
    </row>
    <row r="42" spans="2:4">
      <c r="B42">
        <v>130</v>
      </c>
      <c r="C42" t="s">
        <v>169</v>
      </c>
      <c r="D42" t="s">
        <v>66</v>
      </c>
    </row>
    <row r="43" spans="2:4">
      <c r="B43">
        <v>130</v>
      </c>
      <c r="C43" t="s">
        <v>170</v>
      </c>
      <c r="D43" t="s">
        <v>171</v>
      </c>
    </row>
    <row r="44" spans="2:4">
      <c r="B44">
        <v>133</v>
      </c>
      <c r="C44" t="s">
        <v>172</v>
      </c>
      <c r="D44" t="s">
        <v>69</v>
      </c>
    </row>
    <row r="45" spans="2:4">
      <c r="B45">
        <v>133</v>
      </c>
      <c r="C45" t="s">
        <v>173</v>
      </c>
      <c r="D45" t="s">
        <v>71</v>
      </c>
    </row>
    <row r="46" spans="2:4">
      <c r="B46">
        <v>136</v>
      </c>
      <c r="C46" t="s">
        <v>174</v>
      </c>
      <c r="D46" t="s">
        <v>175</v>
      </c>
    </row>
    <row r="47" spans="2:4">
      <c r="B47">
        <v>137</v>
      </c>
      <c r="C47" t="s">
        <v>176</v>
      </c>
      <c r="D47" t="s">
        <v>75</v>
      </c>
    </row>
    <row r="48" spans="2:4">
      <c r="B48">
        <v>138</v>
      </c>
      <c r="C48" t="s">
        <v>177</v>
      </c>
      <c r="D48" t="s">
        <v>76</v>
      </c>
    </row>
    <row r="49" spans="2:4">
      <c r="B49">
        <v>139</v>
      </c>
      <c r="C49" t="s">
        <v>178</v>
      </c>
      <c r="D49" t="s">
        <v>179</v>
      </c>
    </row>
    <row r="50" spans="2:4">
      <c r="B50">
        <v>141</v>
      </c>
      <c r="C50" t="s">
        <v>180</v>
      </c>
      <c r="D50" t="s">
        <v>181</v>
      </c>
    </row>
    <row r="51" spans="2:4">
      <c r="B51">
        <v>142</v>
      </c>
      <c r="C51" t="s">
        <v>182</v>
      </c>
      <c r="D51" t="s">
        <v>116</v>
      </c>
    </row>
    <row r="52" spans="2:4">
      <c r="B52">
        <v>143</v>
      </c>
      <c r="C52" t="s">
        <v>183</v>
      </c>
      <c r="D52" t="s">
        <v>83</v>
      </c>
    </row>
    <row r="53" spans="2:4">
      <c r="B53">
        <v>144</v>
      </c>
      <c r="C53" t="s">
        <v>184</v>
      </c>
      <c r="D53" t="s">
        <v>85</v>
      </c>
    </row>
    <row r="54" spans="2:4">
      <c r="B54">
        <v>145</v>
      </c>
      <c r="C54" t="s">
        <v>185</v>
      </c>
      <c r="D54" t="s">
        <v>186</v>
      </c>
    </row>
    <row r="55" spans="2:4">
      <c r="B55">
        <v>150</v>
      </c>
      <c r="C55" t="s">
        <v>187</v>
      </c>
      <c r="D55" t="s">
        <v>78</v>
      </c>
    </row>
    <row r="56" spans="2:4">
      <c r="B56">
        <v>155</v>
      </c>
      <c r="C56" t="s">
        <v>188</v>
      </c>
      <c r="D56" t="s">
        <v>189</v>
      </c>
    </row>
    <row r="57" spans="2:4">
      <c r="B57">
        <v>166</v>
      </c>
      <c r="C57" t="s">
        <v>190</v>
      </c>
      <c r="D57" t="s">
        <v>92</v>
      </c>
    </row>
    <row r="58" spans="2:4">
      <c r="B58">
        <v>753</v>
      </c>
      <c r="C58" t="s">
        <v>191</v>
      </c>
      <c r="D58" t="s">
        <v>94</v>
      </c>
    </row>
    <row r="59" spans="2:4">
      <c r="B59">
        <v>1401</v>
      </c>
      <c r="C59" t="s">
        <v>192</v>
      </c>
      <c r="D59" t="s">
        <v>193</v>
      </c>
    </row>
    <row r="60" spans="2:4">
      <c r="B60">
        <v>146</v>
      </c>
      <c r="C60" t="s">
        <v>194</v>
      </c>
      <c r="D60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H40"/>
  <sheetViews>
    <sheetView tabSelected="1" zoomScaleNormal="100" workbookViewId="0">
      <selection activeCell="D17" sqref="D17"/>
    </sheetView>
  </sheetViews>
  <sheetFormatPr defaultRowHeight="15"/>
  <cols>
    <col min="4" max="4" width="29" customWidth="1"/>
    <col min="5" max="5" width="7.28515625" customWidth="1"/>
    <col min="8" max="8" width="32.5703125" customWidth="1"/>
  </cols>
  <sheetData>
    <row r="1" spans="2:8" ht="9.75" customHeight="1"/>
    <row r="2" spans="2:8" ht="6" customHeight="1">
      <c r="B2" s="18"/>
      <c r="C2" s="18"/>
      <c r="F2" s="19"/>
      <c r="G2" s="19"/>
    </row>
    <row r="3" spans="2:8" ht="18" customHeight="1">
      <c r="B3" s="18"/>
      <c r="C3" s="18"/>
      <c r="D3" s="29" t="s">
        <v>267</v>
      </c>
      <c r="F3" s="19"/>
      <c r="G3" s="19"/>
    </row>
    <row r="4" spans="2:8" ht="9" customHeight="1">
      <c r="B4" s="18"/>
      <c r="C4" s="18"/>
      <c r="F4" s="19"/>
      <c r="G4" s="19"/>
    </row>
    <row r="5" spans="2:8">
      <c r="B5" s="21" t="s">
        <v>196</v>
      </c>
      <c r="C5" s="21" t="s">
        <v>197</v>
      </c>
      <c r="D5" s="22" t="s">
        <v>0</v>
      </c>
      <c r="E5" s="16"/>
      <c r="F5" s="26" t="s">
        <v>196</v>
      </c>
      <c r="G5" s="26" t="s">
        <v>197</v>
      </c>
      <c r="H5" s="27" t="s">
        <v>0</v>
      </c>
    </row>
    <row r="6" spans="2:8">
      <c r="B6" s="23">
        <v>2</v>
      </c>
      <c r="C6" s="23" t="s">
        <v>115</v>
      </c>
      <c r="D6" s="24" t="s">
        <v>116</v>
      </c>
      <c r="E6" s="17"/>
      <c r="F6" s="25">
        <v>105</v>
      </c>
      <c r="G6" s="23" t="s">
        <v>204</v>
      </c>
      <c r="H6" s="24" t="s">
        <v>37</v>
      </c>
    </row>
    <row r="7" spans="2:8">
      <c r="B7" s="23">
        <v>4</v>
      </c>
      <c r="C7" s="23" t="s">
        <v>268</v>
      </c>
      <c r="D7" s="24" t="s">
        <v>269</v>
      </c>
      <c r="E7" s="17"/>
      <c r="F7" s="23">
        <v>106</v>
      </c>
      <c r="G7" s="23" t="s">
        <v>148</v>
      </c>
      <c r="H7" s="24" t="s">
        <v>149</v>
      </c>
    </row>
    <row r="8" spans="2:8">
      <c r="B8" s="23">
        <v>16</v>
      </c>
      <c r="C8" s="23" t="s">
        <v>117</v>
      </c>
      <c r="D8" s="24" t="s">
        <v>198</v>
      </c>
      <c r="E8" s="17"/>
      <c r="F8" s="23">
        <v>107</v>
      </c>
      <c r="G8" s="23" t="s">
        <v>150</v>
      </c>
      <c r="H8" s="24" t="s">
        <v>151</v>
      </c>
    </row>
    <row r="9" spans="2:8">
      <c r="B9" s="23">
        <v>18</v>
      </c>
      <c r="C9" s="23" t="s">
        <v>257</v>
      </c>
      <c r="D9" s="24" t="s">
        <v>258</v>
      </c>
      <c r="E9" s="17"/>
      <c r="F9" s="23">
        <v>108</v>
      </c>
      <c r="G9" s="23" t="s">
        <v>152</v>
      </c>
      <c r="H9" s="24" t="s">
        <v>42</v>
      </c>
    </row>
    <row r="10" spans="2:8">
      <c r="B10" s="23">
        <v>20</v>
      </c>
      <c r="C10" s="23" t="s">
        <v>118</v>
      </c>
      <c r="D10" s="24" t="s">
        <v>5</v>
      </c>
      <c r="E10" s="17"/>
      <c r="F10" s="23">
        <v>116</v>
      </c>
      <c r="G10" s="23" t="s">
        <v>153</v>
      </c>
      <c r="H10" s="24" t="s">
        <v>240</v>
      </c>
    </row>
    <row r="11" spans="2:8">
      <c r="B11" s="23">
        <v>26</v>
      </c>
      <c r="C11" s="23" t="s">
        <v>259</v>
      </c>
      <c r="D11" s="24" t="s">
        <v>260</v>
      </c>
      <c r="E11" s="17"/>
      <c r="F11" s="28">
        <v>122</v>
      </c>
      <c r="G11" s="28" t="s">
        <v>158</v>
      </c>
      <c r="H11" s="24" t="s">
        <v>242</v>
      </c>
    </row>
    <row r="12" spans="2:8">
      <c r="B12" s="23">
        <v>31</v>
      </c>
      <c r="C12" s="23" t="s">
        <v>261</v>
      </c>
      <c r="D12" s="24" t="s">
        <v>241</v>
      </c>
      <c r="E12" s="17"/>
      <c r="F12" s="28">
        <v>123</v>
      </c>
      <c r="G12" s="28" t="s">
        <v>160</v>
      </c>
      <c r="H12" s="24" t="s">
        <v>161</v>
      </c>
    </row>
    <row r="13" spans="2:8">
      <c r="B13" s="23">
        <v>32</v>
      </c>
      <c r="C13" s="23" t="s">
        <v>265</v>
      </c>
      <c r="D13" s="24" t="s">
        <v>266</v>
      </c>
      <c r="E13" s="17"/>
      <c r="F13" s="28">
        <v>124</v>
      </c>
      <c r="G13" s="28" t="s">
        <v>162</v>
      </c>
      <c r="H13" s="24" t="s">
        <v>243</v>
      </c>
    </row>
    <row r="14" spans="2:8">
      <c r="B14" s="23">
        <v>37</v>
      </c>
      <c r="C14" s="23" t="s">
        <v>263</v>
      </c>
      <c r="D14" s="24" t="s">
        <v>264</v>
      </c>
      <c r="E14" s="17"/>
      <c r="F14" s="28">
        <v>125</v>
      </c>
      <c r="G14" s="28" t="s">
        <v>164</v>
      </c>
      <c r="H14" s="24" t="s">
        <v>55</v>
      </c>
    </row>
    <row r="15" spans="2:8">
      <c r="B15" s="23">
        <v>38</v>
      </c>
      <c r="C15" s="23" t="s">
        <v>194</v>
      </c>
      <c r="D15" s="24" t="s">
        <v>270</v>
      </c>
      <c r="E15" s="17"/>
      <c r="F15" s="28">
        <v>126</v>
      </c>
      <c r="G15" s="28" t="s">
        <v>165</v>
      </c>
      <c r="H15" s="24" t="s">
        <v>57</v>
      </c>
    </row>
    <row r="16" spans="2:8">
      <c r="B16" s="23">
        <v>52</v>
      </c>
      <c r="C16" s="23" t="s">
        <v>119</v>
      </c>
      <c r="D16" s="24" t="s">
        <v>120</v>
      </c>
      <c r="E16" s="17"/>
      <c r="F16" s="28">
        <v>127</v>
      </c>
      <c r="G16" s="28" t="s">
        <v>145</v>
      </c>
      <c r="H16" s="24" t="s">
        <v>236</v>
      </c>
    </row>
    <row r="17" spans="2:8">
      <c r="B17" s="23">
        <v>58</v>
      </c>
      <c r="C17" s="23" t="s">
        <v>256</v>
      </c>
      <c r="D17" s="24" t="s">
        <v>262</v>
      </c>
      <c r="E17" s="17"/>
      <c r="F17" s="28">
        <v>128</v>
      </c>
      <c r="G17" s="28" t="s">
        <v>228</v>
      </c>
      <c r="H17" s="24" t="s">
        <v>229</v>
      </c>
    </row>
    <row r="18" spans="2:8">
      <c r="B18" s="23">
        <v>67</v>
      </c>
      <c r="C18" s="23" t="s">
        <v>121</v>
      </c>
      <c r="D18" s="24" t="s">
        <v>116</v>
      </c>
      <c r="E18" s="17"/>
      <c r="F18" s="28">
        <v>128</v>
      </c>
      <c r="G18" s="28" t="s">
        <v>167</v>
      </c>
      <c r="H18" s="24" t="s">
        <v>244</v>
      </c>
    </row>
    <row r="19" spans="2:8">
      <c r="B19" s="23">
        <v>69</v>
      </c>
      <c r="C19" s="23" t="s">
        <v>217</v>
      </c>
      <c r="D19" s="24" t="s">
        <v>218</v>
      </c>
      <c r="E19" s="17"/>
      <c r="F19" s="28">
        <v>130</v>
      </c>
      <c r="G19" s="28" t="s">
        <v>170</v>
      </c>
      <c r="H19" s="24" t="s">
        <v>245</v>
      </c>
    </row>
    <row r="20" spans="2:8">
      <c r="B20" s="23">
        <v>70</v>
      </c>
      <c r="C20" s="23" t="s">
        <v>122</v>
      </c>
      <c r="D20" s="24" t="s">
        <v>123</v>
      </c>
      <c r="E20" s="17"/>
      <c r="F20" s="28">
        <v>130</v>
      </c>
      <c r="G20" s="28" t="s">
        <v>169</v>
      </c>
      <c r="H20" s="24" t="s">
        <v>245</v>
      </c>
    </row>
    <row r="21" spans="2:8">
      <c r="B21" s="23">
        <v>73</v>
      </c>
      <c r="C21" s="23" t="s">
        <v>219</v>
      </c>
      <c r="D21" s="24" t="s">
        <v>220</v>
      </c>
      <c r="E21" s="17"/>
      <c r="F21" s="28">
        <v>130</v>
      </c>
      <c r="G21" s="28" t="s">
        <v>170</v>
      </c>
      <c r="H21" s="24" t="s">
        <v>246</v>
      </c>
    </row>
    <row r="22" spans="2:8">
      <c r="B22" s="23">
        <v>73</v>
      </c>
      <c r="C22" s="23" t="s">
        <v>125</v>
      </c>
      <c r="D22" s="24" t="s">
        <v>200</v>
      </c>
      <c r="E22" s="17"/>
      <c r="F22" s="28">
        <v>133</v>
      </c>
      <c r="G22" s="28" t="s">
        <v>230</v>
      </c>
      <c r="H22" s="24" t="s">
        <v>247</v>
      </c>
    </row>
    <row r="23" spans="2:8">
      <c r="B23" s="23">
        <v>78</v>
      </c>
      <c r="C23" s="23" t="s">
        <v>126</v>
      </c>
      <c r="D23" s="24" t="s">
        <v>271</v>
      </c>
      <c r="E23" s="17"/>
      <c r="F23" s="28">
        <v>133</v>
      </c>
      <c r="G23" s="28" t="s">
        <v>173</v>
      </c>
      <c r="H23" s="24" t="s">
        <v>248</v>
      </c>
    </row>
    <row r="24" spans="2:8">
      <c r="B24" s="23">
        <v>79</v>
      </c>
      <c r="C24" s="23" t="s">
        <v>128</v>
      </c>
      <c r="D24" s="24" t="s">
        <v>17</v>
      </c>
      <c r="E24" s="17"/>
      <c r="F24" s="28">
        <v>136</v>
      </c>
      <c r="G24" s="28" t="s">
        <v>174</v>
      </c>
      <c r="H24" s="24" t="s">
        <v>249</v>
      </c>
    </row>
    <row r="25" spans="2:8">
      <c r="B25" s="23">
        <v>83</v>
      </c>
      <c r="C25" s="23" t="s">
        <v>129</v>
      </c>
      <c r="D25" s="24" t="s">
        <v>130</v>
      </c>
      <c r="E25" s="17"/>
      <c r="F25" s="28">
        <v>137</v>
      </c>
      <c r="G25" s="28" t="s">
        <v>231</v>
      </c>
      <c r="H25" s="24" t="s">
        <v>250</v>
      </c>
    </row>
    <row r="26" spans="2:8">
      <c r="B26" s="23">
        <v>89</v>
      </c>
      <c r="C26" s="23" t="s">
        <v>221</v>
      </c>
      <c r="D26" s="24" t="s">
        <v>222</v>
      </c>
      <c r="E26" s="17"/>
      <c r="F26" s="28">
        <v>138</v>
      </c>
      <c r="G26" s="28" t="s">
        <v>232</v>
      </c>
      <c r="H26" s="24" t="s">
        <v>251</v>
      </c>
    </row>
    <row r="27" spans="2:8">
      <c r="B27" s="23">
        <v>90</v>
      </c>
      <c r="C27" s="23" t="s">
        <v>223</v>
      </c>
      <c r="D27" s="24" t="s">
        <v>224</v>
      </c>
      <c r="E27" s="17"/>
      <c r="F27" s="28">
        <v>139</v>
      </c>
      <c r="G27" s="28" t="s">
        <v>178</v>
      </c>
      <c r="H27" s="24" t="s">
        <v>78</v>
      </c>
    </row>
    <row r="28" spans="2:8">
      <c r="B28" s="23">
        <v>96</v>
      </c>
      <c r="C28" s="23" t="s">
        <v>133</v>
      </c>
      <c r="D28" s="24" t="s">
        <v>134</v>
      </c>
      <c r="E28" s="17"/>
      <c r="F28" s="28">
        <v>141</v>
      </c>
      <c r="G28" s="28" t="s">
        <v>180</v>
      </c>
      <c r="H28" s="24" t="s">
        <v>252</v>
      </c>
    </row>
    <row r="29" spans="2:8">
      <c r="B29" s="23">
        <v>98</v>
      </c>
      <c r="C29" s="23" t="s">
        <v>135</v>
      </c>
      <c r="D29" s="24" t="s">
        <v>237</v>
      </c>
      <c r="E29" s="17"/>
      <c r="F29" s="28">
        <v>142</v>
      </c>
      <c r="G29" s="28" t="s">
        <v>182</v>
      </c>
      <c r="H29" s="24" t="s">
        <v>116</v>
      </c>
    </row>
    <row r="30" spans="2:8">
      <c r="B30" s="23">
        <v>99</v>
      </c>
      <c r="C30" s="23" t="s">
        <v>137</v>
      </c>
      <c r="D30" s="24" t="s">
        <v>138</v>
      </c>
      <c r="E30" s="17"/>
      <c r="F30" s="28">
        <v>150</v>
      </c>
      <c r="G30" s="28" t="s">
        <v>234</v>
      </c>
      <c r="H30" s="24" t="s">
        <v>78</v>
      </c>
    </row>
    <row r="31" spans="2:8">
      <c r="B31" s="23">
        <v>100</v>
      </c>
      <c r="C31" s="23" t="s">
        <v>139</v>
      </c>
      <c r="D31" s="24" t="s">
        <v>238</v>
      </c>
      <c r="E31" s="17"/>
      <c r="F31" s="28">
        <v>155</v>
      </c>
      <c r="G31" s="28" t="s">
        <v>188</v>
      </c>
      <c r="H31" s="24" t="s">
        <v>189</v>
      </c>
    </row>
    <row r="32" spans="2:8">
      <c r="B32" s="23">
        <v>101</v>
      </c>
      <c r="C32" s="23" t="s">
        <v>141</v>
      </c>
      <c r="D32" s="24" t="s">
        <v>31</v>
      </c>
      <c r="E32" s="17"/>
      <c r="F32" s="28">
        <v>166</v>
      </c>
      <c r="G32" s="28" t="s">
        <v>190</v>
      </c>
      <c r="H32" s="24" t="s">
        <v>92</v>
      </c>
    </row>
    <row r="33" spans="2:8">
      <c r="B33" s="23">
        <v>102</v>
      </c>
      <c r="C33" s="23" t="s">
        <v>225</v>
      </c>
      <c r="D33" s="24" t="s">
        <v>226</v>
      </c>
      <c r="E33" s="17"/>
      <c r="F33" s="28">
        <v>753</v>
      </c>
      <c r="G33" s="28" t="s">
        <v>216</v>
      </c>
      <c r="H33" s="24" t="s">
        <v>94</v>
      </c>
    </row>
    <row r="34" spans="2:8">
      <c r="B34" s="23">
        <v>103</v>
      </c>
      <c r="C34" s="23" t="s">
        <v>143</v>
      </c>
      <c r="D34" s="24" t="s">
        <v>235</v>
      </c>
      <c r="E34" s="17"/>
      <c r="F34" s="28">
        <v>146</v>
      </c>
      <c r="G34" s="28" t="s">
        <v>194</v>
      </c>
      <c r="H34" s="24" t="s">
        <v>253</v>
      </c>
    </row>
    <row r="35" spans="2:8">
      <c r="B35" s="25">
        <v>104</v>
      </c>
      <c r="C35" s="23" t="s">
        <v>145</v>
      </c>
      <c r="D35" s="24" t="s">
        <v>236</v>
      </c>
      <c r="E35" s="17"/>
    </row>
    <row r="36" spans="2:8">
      <c r="E36" s="17"/>
    </row>
    <row r="37" spans="2:8">
      <c r="E37" s="17"/>
    </row>
    <row r="38" spans="2:8">
      <c r="E38" s="17"/>
    </row>
    <row r="39" spans="2:8">
      <c r="E39" s="17"/>
    </row>
    <row r="40" spans="2:8">
      <c r="E40" s="17"/>
    </row>
  </sheetData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D00DFF-10F8-4C16-93D5-C6EE2A340868}"/>
</file>

<file path=customXml/itemProps2.xml><?xml version="1.0" encoding="utf-8"?>
<ds:datastoreItem xmlns:ds="http://schemas.openxmlformats.org/officeDocument/2006/customXml" ds:itemID="{4C646F85-A1E2-4277-9588-7DF5EC5D6DA8}"/>
</file>

<file path=customXml/itemProps3.xml><?xml version="1.0" encoding="utf-8"?>
<ds:datastoreItem xmlns:ds="http://schemas.openxmlformats.org/officeDocument/2006/customXml" ds:itemID="{C711045D-09A1-4E40-ACD3-093F1BE582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Page 13</vt:lpstr>
      <vt:lpstr>Page 15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2010-09-13T20:07:26Z</cp:lastPrinted>
  <dcterms:created xsi:type="dcterms:W3CDTF">2010-09-10T17:10:49Z</dcterms:created>
  <dcterms:modified xsi:type="dcterms:W3CDTF">2010-09-13T20:17:12Z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